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Grafik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<sst xmlns="http://schemas.openxmlformats.org/spreadsheetml/2006/main" count="103" uniqueCount="63">
  <si>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Saistību veids</t>
  </si>
  <si>
    <t>Ilgtermiņa</t>
  </si>
  <si>
    <t>KOPĀ SAISTĪBAS</t>
  </si>
  <si>
    <t>Saistību apjoms % no pamatbudžeta ieņēmumiem</t>
  </si>
  <si>
    <t>Gads/ projekti</t>
  </si>
  <si>
    <t>Projekts Nr.1</t>
  </si>
  <si>
    <t>Projekts Nr.2</t>
  </si>
  <si>
    <t>Projekts Nr.3</t>
  </si>
  <si>
    <t>Projekts Nr.4</t>
  </si>
  <si>
    <t>Projekts Nr.5</t>
  </si>
  <si>
    <t>Projekts Nr.6</t>
  </si>
  <si>
    <t>Projekts Nr.7</t>
  </si>
  <si>
    <t>Projekts Nr.8</t>
  </si>
  <si>
    <t>Pavisam kopā</t>
  </si>
  <si>
    <t>* kopējā atmaksājamā summa (pamatsumma + procentu maksājumi)</t>
  </si>
  <si>
    <t>Aizdevējs</t>
  </si>
  <si>
    <t xml:space="preserve">Projekts Nr.1 </t>
  </si>
  <si>
    <t>Valsts kase</t>
  </si>
  <si>
    <t>Ielu apgaismojuma ierīkošana</t>
  </si>
  <si>
    <t>Kultūras nama jumta un tualetes remonts</t>
  </si>
  <si>
    <t>Logu un ārdurvju nomaiņa, dabaszinātņu kabineta renovācija</t>
  </si>
  <si>
    <t>Infrastruktūras attīstība</t>
  </si>
  <si>
    <t>Vidusskolas ēdnīcas telpas renovācijai u.c.</t>
  </si>
  <si>
    <t>Pašvaldības iestāžu ēku remontdarbi</t>
  </si>
  <si>
    <t xml:space="preserve">Projekts "EJAM DROŠI" </t>
  </si>
  <si>
    <t>Ilgtermiņa:</t>
  </si>
  <si>
    <t>Infrastruktūras sakārtošana (AUSV vecā korpusa renovācija, mēbeles skolai, publiskā tualete)</t>
  </si>
  <si>
    <t>Pašvaldības aģentūra "Skrīveru sociālās aprūpes centrs" ēkas būvniecība</t>
  </si>
  <si>
    <t>Ūdenssaimniecības projekts</t>
  </si>
  <si>
    <t>Gājēju ietves izbūve gar Daugavas ielu Skrīveros 1.kārta</t>
  </si>
  <si>
    <t>Jauna dienas aprūpes centra izveide Skrīveru novadā</t>
  </si>
  <si>
    <t>Dīvajas ielas posma rekonstrukcija starp Daugavas ielu un Piekrastes ielu un Ziedu ielas jaunbūve Skrīveros</t>
  </si>
  <si>
    <t>Projekts Nr.9</t>
  </si>
  <si>
    <t>Projekts Nr.10</t>
  </si>
  <si>
    <t>Projekts Nr.11</t>
  </si>
  <si>
    <t>Projekts Nr.12</t>
  </si>
  <si>
    <t>Projekts Nr.13</t>
  </si>
  <si>
    <t>Projekts Nr.14</t>
  </si>
  <si>
    <t>Projekts Nr.15</t>
  </si>
  <si>
    <t>Projekts Nr.16</t>
  </si>
  <si>
    <t>Projekts Nr.17</t>
  </si>
  <si>
    <t>Gaismas objektu nomaiņa Skrīveros</t>
  </si>
  <si>
    <t>Normatīvo aktu prasībām neatbilstošās Skrīveru novada izgāztuves "Ramziņas" rekultivācija</t>
  </si>
  <si>
    <t>Saules enerģija siltajam ūdenim Skrīveru novadā</t>
  </si>
  <si>
    <t>Projekta apraksts</t>
  </si>
  <si>
    <t>Projekts Nr.18</t>
  </si>
  <si>
    <t>PII Sprīdītis projekts „Kompleksi risinājumi siltumnīcefekta gāzu emisijas samazināšanai pirmsskolas izglītības iestādē „Sprīdītis”, Sprīdīša ielā 1, Skrīveros, Skrīveru novadā”</t>
  </si>
  <si>
    <t>Galvojumi</t>
  </si>
  <si>
    <t>Sia vidusdaugavas Kohēzijas fonda lidzfinansētā projekta Nr.3DP/3.5.1.2.2./09/IPIA/VIDM/003 Vidusdaugavas reģiona sadzīves atkritumu apsaimniekošanas projekts SA poligona Dziļā vāda būvniecība Mežāres pagastā īstenošanai</t>
  </si>
  <si>
    <t>Projekts Nr.19</t>
  </si>
  <si>
    <t>Ielu tirdzniecības vietas izbūve Skrīveru novadā</t>
  </si>
  <si>
    <t>Ceļa "Lielkažoki "-"Stūrīši" posma rekonstrukcija Skrīveru novadā</t>
  </si>
  <si>
    <t>Domes priekšsēdētājs</t>
  </si>
  <si>
    <t>A.Zālītis</t>
  </si>
  <si>
    <t>atlikusī pamatsumma</t>
  </si>
  <si>
    <t>%</t>
  </si>
  <si>
    <t>Pamatsumma gadā</t>
  </si>
  <si>
    <t>Jāmaksā %</t>
  </si>
  <si>
    <t>jāmaksā kopā</t>
  </si>
  <si>
    <t>Saistības % no budžeta 2015.gadā:</t>
  </si>
  <si>
    <t>Pašvaldības pamatbudžeta ieņēmumi bez mērķdotācijām un iemaksām PFIF 2015.gadā.:</t>
  </si>
  <si>
    <t>Skrīveru novada pašvaldības saistības</t>
  </si>
  <si>
    <t>3.pielikums  2015.gada 16.februāra saistošajiem noteikumiem Nr. 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</si>
</sst>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8"/>
      <name val="Times New Roman"/>
      <family val="1"/>
    </font>
    <font>
      <sz val="14"/>
      <name val="Times New Roman"/>
      <family val="1"/>
    </font>
    <font>
      <u val="single"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8" applyFont="1" applyFill="1" applyBorder="1" applyAlignment="1" applyProtection="1">
      <alignment horizontal="center"/>
      <protection locked="0"/>
    </xf>
    <xf numFmtId="0" fontId="2" fillId="0" borderId="10" xfId="48" applyFont="1" applyFill="1" applyBorder="1" applyProtection="1">
      <alignment/>
      <protection locked="0"/>
    </xf>
    <xf numFmtId="0" fontId="4" fillId="0" borderId="10" xfId="0" applyFont="1" applyFill="1" applyBorder="1" applyAlignment="1">
      <alignment/>
    </xf>
    <xf numFmtId="0" fontId="2" fillId="0" borderId="10" xfId="48" applyFont="1" applyFill="1" applyBorder="1" applyAlignment="1" applyProtection="1">
      <alignment horizontal="center"/>
      <protection/>
    </xf>
    <xf numFmtId="0" fontId="2" fillId="0" borderId="11" xfId="48" applyFont="1" applyFill="1" applyBorder="1" applyAlignment="1" applyProtection="1">
      <alignment horizontal="center"/>
      <protection/>
    </xf>
    <xf numFmtId="0" fontId="2" fillId="0" borderId="11" xfId="48" applyFont="1" applyFill="1" applyBorder="1" applyAlignment="1" applyProtection="1">
      <alignment horizontal="center"/>
      <protection locked="0"/>
    </xf>
    <xf numFmtId="0" fontId="2" fillId="0" borderId="11" xfId="48" applyFont="1" applyFill="1" applyBorder="1" applyProtection="1">
      <alignment/>
      <protection locked="0"/>
    </xf>
    <xf numFmtId="0" fontId="7" fillId="0" borderId="0" xfId="48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0" fontId="2" fillId="0" borderId="12" xfId="48" applyFont="1" applyFill="1" applyBorder="1" applyProtection="1">
      <alignment/>
      <protection locked="0"/>
    </xf>
    <xf numFmtId="0" fontId="2" fillId="0" borderId="13" xfId="48" applyFont="1" applyFill="1" applyBorder="1" applyProtection="1">
      <alignment/>
      <protection locked="0"/>
    </xf>
    <xf numFmtId="0" fontId="2" fillId="0" borderId="0" xfId="48" applyFont="1" applyFill="1" applyAlignment="1" applyProtection="1">
      <alignment horizontal="left"/>
      <protection/>
    </xf>
    <xf numFmtId="0" fontId="2" fillId="0" borderId="0" xfId="48" applyFont="1" applyFill="1" applyProtection="1">
      <alignment/>
      <protection/>
    </xf>
    <xf numFmtId="0" fontId="2" fillId="0" borderId="0" xfId="48" applyFont="1" applyFill="1" applyBorder="1" applyAlignment="1" applyProtection="1">
      <alignment horizontal="center"/>
      <protection locked="0"/>
    </xf>
    <xf numFmtId="0" fontId="2" fillId="0" borderId="0" xfId="48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0" fontId="12" fillId="0" borderId="0" xfId="48" applyFont="1" applyFill="1" applyBorder="1" applyAlignment="1" applyProtection="1">
      <alignment horizontal="center"/>
      <protection locked="0"/>
    </xf>
    <xf numFmtId="0" fontId="1" fillId="0" borderId="14" xfId="48" applyFont="1" applyFill="1" applyBorder="1" applyAlignment="1" applyProtection="1">
      <alignment horizontal="center" vertical="center" wrapText="1"/>
      <protection/>
    </xf>
    <xf numFmtId="0" fontId="2" fillId="0" borderId="15" xfId="48" applyFont="1" applyFill="1" applyBorder="1" applyAlignment="1" applyProtection="1">
      <alignment horizontal="center" vertical="center" wrapText="1"/>
      <protection/>
    </xf>
    <xf numFmtId="0" fontId="5" fillId="0" borderId="16" xfId="48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7" xfId="48" applyFont="1" applyFill="1" applyBorder="1" applyAlignment="1" applyProtection="1">
      <alignment horizontal="center" vertical="center" wrapText="1"/>
      <protection/>
    </xf>
    <xf numFmtId="0" fontId="1" fillId="0" borderId="18" xfId="48" applyFont="1" applyFill="1" applyBorder="1" applyAlignment="1" applyProtection="1">
      <alignment horizontal="center" vertical="center"/>
      <protection/>
    </xf>
    <xf numFmtId="0" fontId="1" fillId="0" borderId="19" xfId="48" applyFont="1" applyFill="1" applyBorder="1" applyAlignment="1" applyProtection="1">
      <alignment horizontal="center" vertical="center"/>
      <protection/>
    </xf>
    <xf numFmtId="0" fontId="1" fillId="0" borderId="17" xfId="48" applyFont="1" applyFill="1" applyBorder="1" applyAlignment="1" applyProtection="1">
      <alignment horizontal="center" vertical="center"/>
      <protection/>
    </xf>
    <xf numFmtId="0" fontId="1" fillId="0" borderId="20" xfId="48" applyFont="1" applyFill="1" applyBorder="1" applyAlignment="1" applyProtection="1">
      <alignment horizontal="center" vertical="center" wrapText="1"/>
      <protection/>
    </xf>
    <xf numFmtId="0" fontId="1" fillId="0" borderId="21" xfId="48" applyFont="1" applyFill="1" applyBorder="1" applyAlignment="1" applyProtection="1">
      <alignment horizontal="center" vertical="center" wrapText="1"/>
      <protection/>
    </xf>
    <xf numFmtId="0" fontId="1" fillId="0" borderId="22" xfId="48" applyFont="1" applyFill="1" applyBorder="1" applyAlignment="1" applyProtection="1">
      <alignment horizontal="center" vertical="center" wrapText="1"/>
      <protection/>
    </xf>
    <xf numFmtId="0" fontId="2" fillId="0" borderId="23" xfId="48" applyFont="1" applyFill="1" applyBorder="1" applyAlignment="1" applyProtection="1">
      <alignment horizontal="center" vertical="center" wrapText="1"/>
      <protection/>
    </xf>
    <xf numFmtId="0" fontId="2" fillId="0" borderId="24" xfId="48" applyFont="1" applyFill="1" applyBorder="1" applyAlignment="1" applyProtection="1">
      <alignment horizontal="center" vertical="center" wrapText="1"/>
      <protection/>
    </xf>
    <xf numFmtId="0" fontId="2" fillId="0" borderId="25" xfId="48" applyFont="1" applyFill="1" applyBorder="1" applyAlignment="1" applyProtection="1">
      <alignment horizontal="center" vertical="center" wrapText="1"/>
      <protection/>
    </xf>
    <xf numFmtId="0" fontId="2" fillId="0" borderId="26" xfId="48" applyFont="1" applyFill="1" applyBorder="1" applyAlignment="1" applyProtection="1">
      <alignment horizontal="center" vertical="center" wrapText="1"/>
      <protection/>
    </xf>
    <xf numFmtId="0" fontId="2" fillId="0" borderId="27" xfId="48" applyFont="1" applyFill="1" applyBorder="1" applyAlignment="1" applyProtection="1">
      <alignment horizontal="center"/>
      <protection/>
    </xf>
    <xf numFmtId="0" fontId="3" fillId="0" borderId="28" xfId="48" applyFont="1" applyFill="1" applyBorder="1" applyAlignment="1" applyProtection="1">
      <alignment horizontal="center"/>
      <protection/>
    </xf>
    <xf numFmtId="0" fontId="2" fillId="0" borderId="29" xfId="48" applyFont="1" applyFill="1" applyBorder="1" applyAlignment="1" applyProtection="1">
      <alignment horizontal="center"/>
      <protection/>
    </xf>
    <xf numFmtId="0" fontId="3" fillId="0" borderId="30" xfId="48" applyFont="1" applyFill="1" applyBorder="1" applyAlignment="1" applyProtection="1">
      <alignment horizontal="center"/>
      <protection/>
    </xf>
    <xf numFmtId="0" fontId="5" fillId="0" borderId="17" xfId="48" applyFont="1" applyFill="1" applyBorder="1" applyAlignment="1" applyProtection="1">
      <alignment horizontal="center" wrapText="1"/>
      <protection/>
    </xf>
    <xf numFmtId="0" fontId="5" fillId="0" borderId="17" xfId="48" applyFont="1" applyFill="1" applyBorder="1" applyAlignment="1" applyProtection="1">
      <alignment horizontal="center"/>
      <protection/>
    </xf>
    <xf numFmtId="0" fontId="6" fillId="0" borderId="17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48" applyFont="1" applyFill="1" applyProtection="1">
      <alignment/>
      <protection locked="0"/>
    </xf>
    <xf numFmtId="0" fontId="8" fillId="0" borderId="0" xfId="48" applyFont="1" applyFill="1" applyProtection="1">
      <alignment/>
      <protection/>
    </xf>
    <xf numFmtId="0" fontId="8" fillId="0" borderId="0" xfId="48" applyFont="1" applyFill="1" applyProtection="1">
      <alignment/>
      <protection locked="0"/>
    </xf>
    <xf numFmtId="0" fontId="4" fillId="0" borderId="0" xfId="0" applyFont="1" applyFill="1" applyAlignment="1">
      <alignment/>
    </xf>
    <xf numFmtId="0" fontId="2" fillId="0" borderId="0" xfId="48" applyFont="1" applyFill="1" applyAlignment="1" applyProtection="1">
      <alignment horizontal="right"/>
      <protection/>
    </xf>
    <xf numFmtId="0" fontId="3" fillId="0" borderId="0" xfId="48" applyFont="1" applyFill="1" applyBorder="1" applyAlignment="1" applyProtection="1">
      <alignment horizontal="center"/>
      <protection/>
    </xf>
    <xf numFmtId="2" fontId="3" fillId="0" borderId="0" xfId="48" applyNumberFormat="1" applyFont="1" applyFill="1" applyBorder="1" applyAlignment="1" applyProtection="1">
      <alignment horizontal="center"/>
      <protection/>
    </xf>
    <xf numFmtId="0" fontId="10" fillId="0" borderId="0" xfId="48" applyFont="1" applyFill="1" applyAlignment="1" applyProtection="1">
      <alignment/>
      <protection/>
    </xf>
    <xf numFmtId="0" fontId="2" fillId="0" borderId="0" xfId="48" applyFont="1" applyFill="1" applyAlignment="1" applyProtection="1">
      <alignment horizontal="center" vertical="center"/>
      <protection locked="0"/>
    </xf>
    <xf numFmtId="0" fontId="1" fillId="0" borderId="0" xfId="48" applyFont="1" applyFill="1" applyProtection="1">
      <alignment/>
      <protection/>
    </xf>
    <xf numFmtId="0" fontId="2" fillId="0" borderId="0" xfId="48" applyFont="1" applyFill="1" applyBorder="1" applyAlignment="1" applyProtection="1">
      <alignment wrapText="1"/>
      <protection locked="0"/>
    </xf>
    <xf numFmtId="0" fontId="2" fillId="0" borderId="0" xfId="48" applyFont="1" applyFill="1" applyBorder="1" applyAlignment="1" applyProtection="1">
      <alignment horizontal="center" vertical="center"/>
      <protection locked="0"/>
    </xf>
    <xf numFmtId="0" fontId="2" fillId="0" borderId="0" xfId="48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48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1" fillId="0" borderId="0" xfId="48" applyFont="1" applyFill="1" applyProtection="1">
      <alignment/>
      <protection/>
    </xf>
    <xf numFmtId="0" fontId="11" fillId="0" borderId="0" xfId="48" applyFont="1" applyFill="1" applyProtection="1">
      <alignment/>
      <protection locked="0"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5" fillId="0" borderId="34" xfId="48" applyFont="1" applyFill="1" applyBorder="1" applyAlignment="1" applyProtection="1">
      <alignment horizontal="center"/>
      <protection/>
    </xf>
    <xf numFmtId="0" fontId="2" fillId="0" borderId="35" xfId="48" applyFont="1" applyFill="1" applyBorder="1" applyProtection="1">
      <alignment/>
      <protection locked="0"/>
    </xf>
    <xf numFmtId="0" fontId="2" fillId="0" borderId="36" xfId="48" applyFont="1" applyFill="1" applyBorder="1" applyProtection="1">
      <alignment/>
      <protection locked="0"/>
    </xf>
    <xf numFmtId="0" fontId="2" fillId="0" borderId="37" xfId="48" applyFont="1" applyFill="1" applyBorder="1" applyProtection="1">
      <alignment/>
      <protection locked="0"/>
    </xf>
    <xf numFmtId="0" fontId="3" fillId="0" borderId="38" xfId="48" applyFont="1" applyFill="1" applyBorder="1" applyAlignment="1" applyProtection="1">
      <alignment horizontal="center"/>
      <protection/>
    </xf>
    <xf numFmtId="0" fontId="2" fillId="0" borderId="39" xfId="48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>
      <alignment/>
    </xf>
    <xf numFmtId="0" fontId="2" fillId="0" borderId="40" xfId="48" applyFont="1" applyFill="1" applyBorder="1" applyAlignment="1" applyProtection="1">
      <alignment horizontal="center" vertical="center" wrapText="1"/>
      <protection/>
    </xf>
    <xf numFmtId="0" fontId="3" fillId="0" borderId="41" xfId="48" applyFont="1" applyFill="1" applyBorder="1" applyAlignment="1" applyProtection="1">
      <alignment horizontal="center"/>
      <protection/>
    </xf>
    <xf numFmtId="0" fontId="3" fillId="0" borderId="42" xfId="48" applyFont="1" applyFill="1" applyBorder="1" applyAlignment="1" applyProtection="1">
      <alignment horizontal="center"/>
      <protection/>
    </xf>
    <xf numFmtId="0" fontId="2" fillId="0" borderId="32" xfId="48" applyFont="1" applyFill="1" applyBorder="1" applyAlignment="1" applyProtection="1">
      <alignment horizontal="center"/>
      <protection locked="0"/>
    </xf>
    <xf numFmtId="0" fontId="2" fillId="0" borderId="31" xfId="48" applyFont="1" applyFill="1" applyBorder="1" applyAlignment="1" applyProtection="1">
      <alignment horizontal="center"/>
      <protection locked="0"/>
    </xf>
    <xf numFmtId="0" fontId="2" fillId="0" borderId="31" xfId="48" applyFont="1" applyFill="1" applyBorder="1" applyProtection="1">
      <alignment/>
      <protection/>
    </xf>
    <xf numFmtId="0" fontId="2" fillId="0" borderId="31" xfId="48" applyFont="1" applyFill="1" applyBorder="1" applyAlignment="1" applyProtection="1">
      <alignment/>
      <protection locked="0"/>
    </xf>
    <xf numFmtId="0" fontId="2" fillId="0" borderId="32" xfId="48" applyFont="1" applyFill="1" applyBorder="1" applyProtection="1">
      <alignment/>
      <protection/>
    </xf>
    <xf numFmtId="0" fontId="2" fillId="0" borderId="32" xfId="48" applyFont="1" applyFill="1" applyBorder="1" applyAlignment="1" applyProtection="1">
      <alignment/>
      <protection locked="0"/>
    </xf>
    <xf numFmtId="0" fontId="2" fillId="0" borderId="31" xfId="48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0" xfId="48" applyFont="1" applyFill="1" applyBorder="1" applyAlignment="1" applyProtection="1">
      <alignment horizontal="center"/>
      <protection locked="0"/>
    </xf>
    <xf numFmtId="0" fontId="2" fillId="0" borderId="32" xfId="48" applyFont="1" applyFill="1" applyBorder="1" applyAlignment="1" applyProtection="1">
      <alignment horizontal="left"/>
      <protection/>
    </xf>
    <xf numFmtId="0" fontId="2" fillId="0" borderId="32" xfId="48" applyFont="1" applyFill="1" applyBorder="1" applyAlignment="1" applyProtection="1">
      <alignment horizontal="center"/>
      <protection locked="0"/>
    </xf>
    <xf numFmtId="0" fontId="2" fillId="0" borderId="0" xfId="48" applyFont="1" applyFill="1" applyAlignment="1" applyProtection="1">
      <alignment horizontal="left"/>
      <protection/>
    </xf>
    <xf numFmtId="0" fontId="2" fillId="0" borderId="31" xfId="48" applyFont="1" applyFill="1" applyBorder="1" applyAlignment="1" applyProtection="1">
      <alignment horizontal="center" vertical="center"/>
      <protection locked="0"/>
    </xf>
    <xf numFmtId="0" fontId="2" fillId="0" borderId="31" xfId="48" applyFont="1" applyFill="1" applyBorder="1" applyAlignment="1" applyProtection="1">
      <alignment horizontal="left"/>
      <protection locked="0"/>
    </xf>
    <xf numFmtId="0" fontId="2" fillId="0" borderId="31" xfId="48" applyFont="1" applyFill="1" applyBorder="1" applyAlignment="1" applyProtection="1">
      <alignment horizontal="left" vertical="center" wrapText="1"/>
      <protection locked="0"/>
    </xf>
    <xf numFmtId="0" fontId="2" fillId="0" borderId="0" xfId="48" applyFont="1" applyFill="1" applyAlignment="1" applyProtection="1">
      <alignment horizontal="left" vertical="center" wrapText="1"/>
      <protection locked="0"/>
    </xf>
    <xf numFmtId="0" fontId="2" fillId="0" borderId="32" xfId="48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center"/>
    </xf>
    <xf numFmtId="0" fontId="2" fillId="0" borderId="43" xfId="48" applyFont="1" applyFill="1" applyBorder="1" applyAlignment="1" applyProtection="1">
      <alignment horizontal="center" vertical="center" wrapText="1"/>
      <protection/>
    </xf>
    <xf numFmtId="0" fontId="2" fillId="0" borderId="34" xfId="48" applyFont="1" applyFill="1" applyBorder="1" applyAlignment="1" applyProtection="1">
      <alignment horizontal="center" vertical="center" wrapText="1"/>
      <protection/>
    </xf>
    <xf numFmtId="0" fontId="2" fillId="0" borderId="44" xfId="48" applyFont="1" applyFill="1" applyBorder="1" applyAlignment="1" applyProtection="1">
      <alignment horizontal="center" vertical="center" wrapText="1"/>
      <protection/>
    </xf>
    <xf numFmtId="0" fontId="2" fillId="0" borderId="0" xfId="48" applyFont="1" applyFill="1" applyBorder="1" applyAlignment="1" applyProtection="1">
      <alignment horizontal="right"/>
      <protection/>
    </xf>
    <xf numFmtId="3" fontId="2" fillId="0" borderId="12" xfId="48" applyNumberFormat="1" applyFont="1" applyFill="1" applyBorder="1" applyAlignment="1" applyProtection="1">
      <alignment horizontal="center"/>
      <protection locked="0"/>
    </xf>
    <xf numFmtId="0" fontId="2" fillId="0" borderId="45" xfId="48" applyFont="1" applyFill="1" applyBorder="1" applyAlignment="1" applyProtection="1">
      <alignment horizontal="center"/>
      <protection locked="0"/>
    </xf>
    <xf numFmtId="0" fontId="1" fillId="0" borderId="16" xfId="48" applyFont="1" applyFill="1" applyBorder="1" applyAlignment="1" applyProtection="1">
      <alignment horizontal="center" vertical="center"/>
      <protection/>
    </xf>
    <xf numFmtId="0" fontId="1" fillId="0" borderId="18" xfId="48" applyFont="1" applyFill="1" applyBorder="1" applyAlignment="1" applyProtection="1">
      <alignment horizontal="center" vertical="center"/>
      <protection/>
    </xf>
    <xf numFmtId="2" fontId="3" fillId="0" borderId="12" xfId="48" applyNumberFormat="1" applyFont="1" applyFill="1" applyBorder="1" applyAlignment="1" applyProtection="1">
      <alignment horizontal="center"/>
      <protection/>
    </xf>
    <xf numFmtId="2" fontId="3" fillId="0" borderId="45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Alignment="1" applyProtection="1">
      <alignment horizontal="center" vertical="center"/>
      <protection locked="0"/>
    </xf>
    <xf numFmtId="0" fontId="2" fillId="0" borderId="0" xfId="48" applyFont="1" applyFill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2" fillId="0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tabSelected="1" zoomScalePageLayoutView="0" workbookViewId="0" topLeftCell="A1">
      <selection activeCell="J38" sqref="J38:K38"/>
    </sheetView>
  </sheetViews>
  <sheetFormatPr defaultColWidth="9.140625" defaultRowHeight="12.75"/>
  <cols>
    <col min="1" max="1" width="7.140625" style="24" customWidth="1"/>
    <col min="2" max="7" width="7.00390625" style="24" customWidth="1"/>
    <col min="8" max="8" width="7.421875" style="24" customWidth="1"/>
    <col min="9" max="9" width="7.8515625" style="24" customWidth="1"/>
    <col min="10" max="10" width="7.00390625" style="24" customWidth="1"/>
    <col min="11" max="14" width="7.140625" style="24" customWidth="1"/>
    <col min="15" max="15" width="7.421875" style="24" customWidth="1"/>
    <col min="16" max="20" width="7.140625" style="24" customWidth="1"/>
    <col min="21" max="21" width="8.57421875" style="24" customWidth="1"/>
    <col min="22" max="22" width="9.140625" style="24" customWidth="1"/>
    <col min="23" max="23" width="10.421875" style="24" customWidth="1"/>
    <col min="24" max="16384" width="9.140625" style="24" customWidth="1"/>
  </cols>
  <sheetData>
    <row r="1" spans="16:23" ht="15">
      <c r="P1" s="111" t="s">
        <v>62</v>
      </c>
      <c r="Q1" s="112"/>
      <c r="R1" s="112"/>
      <c r="S1" s="112"/>
      <c r="T1" s="112"/>
      <c r="U1" s="112"/>
      <c r="V1" s="112"/>
      <c r="W1" s="112"/>
    </row>
    <row r="3" spans="1:23" ht="18.75">
      <c r="A3" s="98" t="s">
        <v>61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ht="13.5" thickBot="1"/>
    <row r="5" spans="1:23" ht="24" customHeight="1" thickBot="1">
      <c r="A5" s="25" t="s">
        <v>0</v>
      </c>
      <c r="B5" s="105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26"/>
      <c r="T5" s="27"/>
      <c r="U5" s="28" t="s">
        <v>47</v>
      </c>
      <c r="V5" s="99" t="s">
        <v>2</v>
      </c>
      <c r="W5" s="99" t="s">
        <v>3</v>
      </c>
    </row>
    <row r="6" spans="1:23" ht="48.75" customHeight="1" thickBot="1">
      <c r="A6" s="29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32</v>
      </c>
      <c r="K6" s="30" t="s">
        <v>33</v>
      </c>
      <c r="L6" s="30" t="s">
        <v>34</v>
      </c>
      <c r="M6" s="30" t="s">
        <v>35</v>
      </c>
      <c r="N6" s="30" t="s">
        <v>36</v>
      </c>
      <c r="O6" s="30" t="s">
        <v>37</v>
      </c>
      <c r="P6" s="30" t="s">
        <v>38</v>
      </c>
      <c r="Q6" s="30" t="s">
        <v>39</v>
      </c>
      <c r="R6" s="31" t="s">
        <v>40</v>
      </c>
      <c r="S6" s="31" t="s">
        <v>45</v>
      </c>
      <c r="T6" s="19" t="s">
        <v>49</v>
      </c>
      <c r="U6" s="25" t="s">
        <v>5</v>
      </c>
      <c r="V6" s="100"/>
      <c r="W6" s="101"/>
    </row>
    <row r="7" spans="1:23" ht="13.5" thickBot="1">
      <c r="A7" s="32">
        <v>1</v>
      </c>
      <c r="B7" s="33">
        <v>2</v>
      </c>
      <c r="C7" s="33">
        <v>3</v>
      </c>
      <c r="D7" s="34">
        <v>5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>
        <v>15</v>
      </c>
      <c r="O7" s="34">
        <v>16</v>
      </c>
      <c r="P7" s="34">
        <v>17</v>
      </c>
      <c r="Q7" s="34">
        <v>18</v>
      </c>
      <c r="R7" s="34">
        <v>19</v>
      </c>
      <c r="S7" s="34">
        <v>20</v>
      </c>
      <c r="T7" s="20">
        <v>21</v>
      </c>
      <c r="U7" s="75">
        <v>22</v>
      </c>
      <c r="V7" s="35">
        <v>23</v>
      </c>
      <c r="W7" s="77">
        <v>24</v>
      </c>
    </row>
    <row r="8" spans="1:24" ht="13.5" thickTop="1">
      <c r="A8" s="36">
        <v>2015</v>
      </c>
      <c r="B8" s="2">
        <v>6373</v>
      </c>
      <c r="C8" s="2">
        <v>9756</v>
      </c>
      <c r="D8" s="2">
        <v>18562</v>
      </c>
      <c r="E8" s="2">
        <v>26675</v>
      </c>
      <c r="F8" s="2">
        <v>3983</v>
      </c>
      <c r="G8" s="2">
        <v>14594</v>
      </c>
      <c r="H8" s="2">
        <v>10819</v>
      </c>
      <c r="I8" s="2">
        <v>4395</v>
      </c>
      <c r="J8" s="3">
        <v>26213</v>
      </c>
      <c r="K8" s="4">
        <v>26009</v>
      </c>
      <c r="L8" s="4">
        <v>45881</v>
      </c>
      <c r="M8" s="4">
        <v>2523</v>
      </c>
      <c r="N8" s="4">
        <v>15066</v>
      </c>
      <c r="O8" s="4">
        <v>4733</v>
      </c>
      <c r="P8" s="4">
        <v>5409</v>
      </c>
      <c r="Q8" s="10">
        <v>1598</v>
      </c>
      <c r="R8" s="4">
        <v>28406</v>
      </c>
      <c r="S8" s="4">
        <v>1377</v>
      </c>
      <c r="T8" s="10">
        <v>8346</v>
      </c>
      <c r="U8" s="76">
        <v>250</v>
      </c>
      <c r="V8" s="79">
        <f aca="true" t="shared" si="0" ref="V8:V34">SUM(B8:U8)</f>
        <v>260968</v>
      </c>
      <c r="W8" s="78">
        <f aca="true" t="shared" si="1" ref="W8:W34">V8*100/$J$38</f>
        <v>10.004266710419936</v>
      </c>
      <c r="X8" s="22"/>
    </row>
    <row r="9" spans="1:24" ht="12.75">
      <c r="A9" s="36">
        <v>2016</v>
      </c>
      <c r="B9" s="2">
        <v>6274</v>
      </c>
      <c r="C9" s="2">
        <v>2397</v>
      </c>
      <c r="D9" s="2">
        <v>4564</v>
      </c>
      <c r="E9" s="2">
        <v>26198</v>
      </c>
      <c r="F9" s="2"/>
      <c r="G9" s="2">
        <v>14500</v>
      </c>
      <c r="H9" s="2">
        <v>10760</v>
      </c>
      <c r="I9" s="2">
        <v>4090</v>
      </c>
      <c r="J9" s="3">
        <v>26253</v>
      </c>
      <c r="K9" s="4">
        <v>25958</v>
      </c>
      <c r="L9" s="4">
        <v>45987</v>
      </c>
      <c r="M9" s="4">
        <v>2498</v>
      </c>
      <c r="N9" s="4">
        <v>15027</v>
      </c>
      <c r="O9" s="4">
        <v>4703</v>
      </c>
      <c r="P9" s="4">
        <v>5390</v>
      </c>
      <c r="Q9" s="10">
        <v>1591</v>
      </c>
      <c r="R9" s="4">
        <v>28276</v>
      </c>
      <c r="S9" s="4">
        <v>1342</v>
      </c>
      <c r="T9" s="10">
        <v>8296</v>
      </c>
      <c r="U9" s="76">
        <v>83</v>
      </c>
      <c r="V9" s="79">
        <f t="shared" si="0"/>
        <v>234187</v>
      </c>
      <c r="W9" s="78">
        <f t="shared" si="1"/>
        <v>8.977611079186389</v>
      </c>
      <c r="X9" s="22"/>
    </row>
    <row r="10" spans="1:24" ht="13.5" customHeight="1">
      <c r="A10" s="36">
        <v>2017</v>
      </c>
      <c r="B10" s="5">
        <v>6139</v>
      </c>
      <c r="C10" s="2"/>
      <c r="D10" s="2"/>
      <c r="E10" s="2">
        <v>19259</v>
      </c>
      <c r="F10" s="2"/>
      <c r="G10" s="2">
        <v>14380</v>
      </c>
      <c r="H10" s="2">
        <v>10680</v>
      </c>
      <c r="I10" s="2"/>
      <c r="J10" s="3">
        <v>26096</v>
      </c>
      <c r="K10" s="4">
        <v>25794</v>
      </c>
      <c r="L10" s="4">
        <v>45716</v>
      </c>
      <c r="M10" s="4">
        <v>2485</v>
      </c>
      <c r="N10" s="4">
        <v>14947</v>
      </c>
      <c r="O10" s="4">
        <v>4676</v>
      </c>
      <c r="P10" s="4">
        <v>5355</v>
      </c>
      <c r="Q10" s="10">
        <v>1581</v>
      </c>
      <c r="R10" s="4">
        <v>28146</v>
      </c>
      <c r="S10" s="4">
        <v>1335</v>
      </c>
      <c r="T10" s="10">
        <v>8246</v>
      </c>
      <c r="U10" s="76">
        <v>83</v>
      </c>
      <c r="V10" s="79">
        <f t="shared" si="0"/>
        <v>214918</v>
      </c>
      <c r="W10" s="78">
        <f t="shared" si="1"/>
        <v>8.238929649880566</v>
      </c>
      <c r="X10" s="22"/>
    </row>
    <row r="11" spans="1:24" ht="12.75">
      <c r="A11" s="36">
        <v>2018</v>
      </c>
      <c r="B11" s="5">
        <v>1523</v>
      </c>
      <c r="C11" s="5"/>
      <c r="D11" s="2"/>
      <c r="E11" s="2"/>
      <c r="F11" s="2"/>
      <c r="G11" s="2">
        <v>3606</v>
      </c>
      <c r="H11" s="2">
        <v>10620</v>
      </c>
      <c r="I11" s="2"/>
      <c r="J11" s="3">
        <v>25939</v>
      </c>
      <c r="K11" s="4">
        <v>25631</v>
      </c>
      <c r="L11" s="4">
        <v>45444</v>
      </c>
      <c r="M11" s="4">
        <v>2471</v>
      </c>
      <c r="N11" s="4">
        <v>14867</v>
      </c>
      <c r="O11" s="4">
        <v>4648</v>
      </c>
      <c r="P11" s="4">
        <v>5321</v>
      </c>
      <c r="Q11" s="10">
        <v>1571</v>
      </c>
      <c r="R11" s="4">
        <v>28016</v>
      </c>
      <c r="S11" s="4">
        <v>1328</v>
      </c>
      <c r="T11" s="10">
        <v>8196</v>
      </c>
      <c r="U11" s="76">
        <v>462</v>
      </c>
      <c r="V11" s="79">
        <f t="shared" si="0"/>
        <v>179643</v>
      </c>
      <c r="W11" s="78">
        <f t="shared" si="1"/>
        <v>6.886654626850681</v>
      </c>
      <c r="X11" s="22"/>
    </row>
    <row r="12" spans="1:24" ht="12.75">
      <c r="A12" s="36">
        <v>2019</v>
      </c>
      <c r="B12" s="5"/>
      <c r="C12" s="5"/>
      <c r="D12" s="2"/>
      <c r="E12" s="2"/>
      <c r="F12" s="2"/>
      <c r="G12" s="2"/>
      <c r="H12" s="2">
        <v>10600</v>
      </c>
      <c r="I12" s="2"/>
      <c r="J12" s="3">
        <v>25782</v>
      </c>
      <c r="K12" s="4">
        <v>25467</v>
      </c>
      <c r="L12" s="4">
        <v>45172</v>
      </c>
      <c r="M12" s="4">
        <v>2458</v>
      </c>
      <c r="N12" s="4">
        <v>14787</v>
      </c>
      <c r="O12" s="4">
        <v>4621</v>
      </c>
      <c r="P12" s="4">
        <v>5286</v>
      </c>
      <c r="Q12" s="10">
        <v>1561</v>
      </c>
      <c r="R12" s="4">
        <v>27886</v>
      </c>
      <c r="S12" s="4">
        <v>1321</v>
      </c>
      <c r="T12" s="10">
        <v>8146</v>
      </c>
      <c r="U12" s="76">
        <v>462</v>
      </c>
      <c r="V12" s="79">
        <f t="shared" si="0"/>
        <v>173549</v>
      </c>
      <c r="W12" s="78">
        <f t="shared" si="1"/>
        <v>6.653039772411443</v>
      </c>
      <c r="X12" s="22"/>
    </row>
    <row r="13" spans="1:24" ht="12.75">
      <c r="A13" s="36">
        <v>2020</v>
      </c>
      <c r="B13" s="5"/>
      <c r="C13" s="5"/>
      <c r="D13" s="2"/>
      <c r="E13" s="2"/>
      <c r="F13" s="2"/>
      <c r="G13" s="2"/>
      <c r="H13" s="2">
        <v>5318</v>
      </c>
      <c r="I13" s="2"/>
      <c r="J13" s="3">
        <v>25625</v>
      </c>
      <c r="K13" s="4">
        <v>25304</v>
      </c>
      <c r="L13" s="4">
        <v>44900</v>
      </c>
      <c r="M13" s="4">
        <v>2445</v>
      </c>
      <c r="N13" s="4">
        <v>14707</v>
      </c>
      <c r="O13" s="4">
        <v>4593</v>
      </c>
      <c r="P13" s="4">
        <v>5251</v>
      </c>
      <c r="Q13" s="10">
        <v>1551</v>
      </c>
      <c r="R13" s="4">
        <v>27756</v>
      </c>
      <c r="S13" s="4">
        <v>1314</v>
      </c>
      <c r="T13" s="10">
        <v>8096</v>
      </c>
      <c r="U13" s="76">
        <v>462</v>
      </c>
      <c r="V13" s="79">
        <f t="shared" si="0"/>
        <v>167322</v>
      </c>
      <c r="W13" s="78">
        <f t="shared" si="1"/>
        <v>6.4143263331936655</v>
      </c>
      <c r="X13" s="22"/>
    </row>
    <row r="14" spans="1:24" ht="12.75">
      <c r="A14" s="36">
        <v>2021</v>
      </c>
      <c r="B14" s="5"/>
      <c r="C14" s="5"/>
      <c r="D14" s="2"/>
      <c r="E14" s="2"/>
      <c r="F14" s="2"/>
      <c r="G14" s="2"/>
      <c r="H14" s="2"/>
      <c r="I14" s="2"/>
      <c r="J14" s="3">
        <v>25468</v>
      </c>
      <c r="K14" s="4">
        <v>25140</v>
      </c>
      <c r="L14" s="4">
        <v>44629</v>
      </c>
      <c r="M14" s="4">
        <v>2431</v>
      </c>
      <c r="N14" s="4">
        <v>14627</v>
      </c>
      <c r="O14" s="4">
        <v>4566</v>
      </c>
      <c r="P14" s="4">
        <v>5217</v>
      </c>
      <c r="Q14" s="10">
        <v>1540</v>
      </c>
      <c r="R14" s="4">
        <v>27626</v>
      </c>
      <c r="S14" s="4">
        <v>1306</v>
      </c>
      <c r="T14" s="10">
        <v>8046</v>
      </c>
      <c r="U14" s="76">
        <v>462</v>
      </c>
      <c r="V14" s="79">
        <f t="shared" si="0"/>
        <v>161058</v>
      </c>
      <c r="W14" s="78">
        <f t="shared" si="1"/>
        <v>6.174194490691632</v>
      </c>
      <c r="X14" s="22"/>
    </row>
    <row r="15" spans="1:24" ht="12.75">
      <c r="A15" s="36">
        <v>2022</v>
      </c>
      <c r="B15" s="5"/>
      <c r="C15" s="5"/>
      <c r="D15" s="2"/>
      <c r="E15" s="2"/>
      <c r="F15" s="2"/>
      <c r="G15" s="2"/>
      <c r="H15" s="2"/>
      <c r="I15" s="2"/>
      <c r="J15" s="3">
        <v>25311</v>
      </c>
      <c r="K15" s="4">
        <v>24976</v>
      </c>
      <c r="L15" s="4">
        <v>44357</v>
      </c>
      <c r="M15" s="4"/>
      <c r="N15" s="4"/>
      <c r="O15" s="4">
        <v>4538</v>
      </c>
      <c r="P15" s="4">
        <v>5182</v>
      </c>
      <c r="Q15" s="10">
        <v>1530</v>
      </c>
      <c r="R15" s="4">
        <v>27496</v>
      </c>
      <c r="S15" s="4">
        <v>1299</v>
      </c>
      <c r="T15" s="10">
        <v>7996</v>
      </c>
      <c r="U15" s="76">
        <v>462</v>
      </c>
      <c r="V15" s="79">
        <f t="shared" si="0"/>
        <v>143147</v>
      </c>
      <c r="W15" s="78">
        <f t="shared" si="1"/>
        <v>5.48757229544037</v>
      </c>
      <c r="X15" s="22"/>
    </row>
    <row r="16" spans="1:24" ht="12.75">
      <c r="A16" s="36">
        <v>2023</v>
      </c>
      <c r="B16" s="5"/>
      <c r="C16" s="5"/>
      <c r="D16" s="2"/>
      <c r="E16" s="2"/>
      <c r="F16" s="2"/>
      <c r="G16" s="2"/>
      <c r="H16" s="2"/>
      <c r="I16" s="2"/>
      <c r="J16" s="3">
        <v>25154</v>
      </c>
      <c r="K16" s="4">
        <v>24813</v>
      </c>
      <c r="L16" s="4">
        <v>44085</v>
      </c>
      <c r="M16" s="4"/>
      <c r="N16" s="4"/>
      <c r="O16" s="4"/>
      <c r="P16" s="4"/>
      <c r="Q16" s="10"/>
      <c r="R16" s="4">
        <v>27366</v>
      </c>
      <c r="S16" s="4">
        <v>1292</v>
      </c>
      <c r="T16" s="10">
        <v>7946</v>
      </c>
      <c r="U16" s="76">
        <v>462</v>
      </c>
      <c r="V16" s="79">
        <f t="shared" si="0"/>
        <v>131118</v>
      </c>
      <c r="W16" s="78">
        <f t="shared" si="1"/>
        <v>5.026437887161802</v>
      </c>
      <c r="X16" s="22"/>
    </row>
    <row r="17" spans="1:24" ht="13.5" customHeight="1">
      <c r="A17" s="36">
        <v>2024</v>
      </c>
      <c r="B17" s="5"/>
      <c r="C17" s="5"/>
      <c r="D17" s="2"/>
      <c r="E17" s="2"/>
      <c r="F17" s="2"/>
      <c r="G17" s="2"/>
      <c r="H17" s="2"/>
      <c r="I17" s="2"/>
      <c r="J17" s="3">
        <v>24997</v>
      </c>
      <c r="K17" s="4">
        <v>24649</v>
      </c>
      <c r="L17" s="4">
        <v>43813</v>
      </c>
      <c r="M17" s="4"/>
      <c r="N17" s="4"/>
      <c r="O17" s="4"/>
      <c r="P17" s="4"/>
      <c r="Q17" s="10"/>
      <c r="R17" s="4">
        <v>27236</v>
      </c>
      <c r="S17" s="4"/>
      <c r="T17" s="10">
        <v>7896</v>
      </c>
      <c r="U17" s="76">
        <v>462</v>
      </c>
      <c r="V17" s="79">
        <f t="shared" si="0"/>
        <v>129053</v>
      </c>
      <c r="W17" s="78">
        <f t="shared" si="1"/>
        <v>4.947275649810797</v>
      </c>
      <c r="X17" s="22"/>
    </row>
    <row r="18" spans="1:24" ht="12.75">
      <c r="A18" s="36">
        <v>2025</v>
      </c>
      <c r="B18" s="5"/>
      <c r="C18" s="5"/>
      <c r="D18" s="2"/>
      <c r="E18" s="2"/>
      <c r="F18" s="2"/>
      <c r="G18" s="2"/>
      <c r="H18" s="2"/>
      <c r="I18" s="2"/>
      <c r="J18" s="3">
        <v>24840</v>
      </c>
      <c r="K18" s="4">
        <v>24486</v>
      </c>
      <c r="L18" s="4">
        <v>43542</v>
      </c>
      <c r="M18" s="4"/>
      <c r="N18" s="4"/>
      <c r="O18" s="4"/>
      <c r="P18" s="4"/>
      <c r="Q18" s="10"/>
      <c r="R18" s="4">
        <v>27106</v>
      </c>
      <c r="S18" s="4"/>
      <c r="T18" s="10">
        <v>7846</v>
      </c>
      <c r="U18" s="76">
        <v>462</v>
      </c>
      <c r="V18" s="79">
        <f t="shared" si="0"/>
        <v>128282</v>
      </c>
      <c r="W18" s="78">
        <f t="shared" si="1"/>
        <v>4.917719192184828</v>
      </c>
      <c r="X18" s="22"/>
    </row>
    <row r="19" spans="1:24" ht="12.75">
      <c r="A19" s="36">
        <v>2026</v>
      </c>
      <c r="B19" s="5"/>
      <c r="C19" s="5"/>
      <c r="D19" s="2"/>
      <c r="E19" s="2"/>
      <c r="F19" s="2"/>
      <c r="G19" s="2"/>
      <c r="H19" s="2"/>
      <c r="I19" s="2"/>
      <c r="J19" s="3">
        <v>24683</v>
      </c>
      <c r="K19" s="4"/>
      <c r="L19" s="4">
        <v>43270</v>
      </c>
      <c r="M19" s="4"/>
      <c r="N19" s="4"/>
      <c r="O19" s="4"/>
      <c r="P19" s="4"/>
      <c r="Q19" s="10"/>
      <c r="R19" s="4">
        <v>26976</v>
      </c>
      <c r="S19" s="4"/>
      <c r="T19" s="10">
        <v>7796</v>
      </c>
      <c r="U19" s="76">
        <v>462</v>
      </c>
      <c r="V19" s="79">
        <f t="shared" si="0"/>
        <v>103187</v>
      </c>
      <c r="W19" s="78">
        <f t="shared" si="1"/>
        <v>3.955696748444644</v>
      </c>
      <c r="X19" s="22"/>
    </row>
    <row r="20" spans="1:24" ht="12.75">
      <c r="A20" s="36">
        <v>2027</v>
      </c>
      <c r="B20" s="5"/>
      <c r="C20" s="5"/>
      <c r="D20" s="2"/>
      <c r="E20" s="2"/>
      <c r="F20" s="2"/>
      <c r="G20" s="2"/>
      <c r="H20" s="2"/>
      <c r="I20" s="2"/>
      <c r="J20" s="3">
        <v>24526</v>
      </c>
      <c r="K20" s="4"/>
      <c r="L20" s="4">
        <v>42998</v>
      </c>
      <c r="M20" s="4"/>
      <c r="N20" s="4"/>
      <c r="O20" s="4"/>
      <c r="P20" s="4"/>
      <c r="Q20" s="10"/>
      <c r="R20" s="4">
        <v>26846</v>
      </c>
      <c r="S20" s="4"/>
      <c r="T20" s="10">
        <v>7746</v>
      </c>
      <c r="U20" s="76">
        <v>462</v>
      </c>
      <c r="V20" s="79">
        <f t="shared" si="0"/>
        <v>102578</v>
      </c>
      <c r="W20" s="78">
        <f t="shared" si="1"/>
        <v>3.93235059709028</v>
      </c>
      <c r="X20" s="22"/>
    </row>
    <row r="21" spans="1:24" ht="12.75">
      <c r="A21" s="36">
        <v>2028</v>
      </c>
      <c r="B21" s="5"/>
      <c r="C21" s="5"/>
      <c r="D21" s="2"/>
      <c r="E21" s="2"/>
      <c r="F21" s="2"/>
      <c r="G21" s="2"/>
      <c r="H21" s="2"/>
      <c r="I21" s="2"/>
      <c r="J21" s="3">
        <v>24369</v>
      </c>
      <c r="K21" s="4"/>
      <c r="L21" s="4">
        <v>42726</v>
      </c>
      <c r="M21" s="4"/>
      <c r="N21" s="4"/>
      <c r="O21" s="4"/>
      <c r="P21" s="4"/>
      <c r="Q21" s="10"/>
      <c r="R21" s="4">
        <v>26716</v>
      </c>
      <c r="S21" s="4"/>
      <c r="T21" s="10">
        <v>7696</v>
      </c>
      <c r="U21" s="76">
        <v>462</v>
      </c>
      <c r="V21" s="79">
        <f t="shared" si="0"/>
        <v>101969</v>
      </c>
      <c r="W21" s="78">
        <f t="shared" si="1"/>
        <v>3.9090044457359157</v>
      </c>
      <c r="X21" s="22"/>
    </row>
    <row r="22" spans="1:24" ht="12.75">
      <c r="A22" s="36">
        <v>2029</v>
      </c>
      <c r="B22" s="5"/>
      <c r="C22" s="5"/>
      <c r="D22" s="2"/>
      <c r="E22" s="2"/>
      <c r="F22" s="2"/>
      <c r="G22" s="2"/>
      <c r="H22" s="2"/>
      <c r="I22" s="2"/>
      <c r="J22" s="3">
        <v>24212</v>
      </c>
      <c r="K22" s="4"/>
      <c r="L22" s="4">
        <v>42455</v>
      </c>
      <c r="M22" s="4"/>
      <c r="N22" s="4"/>
      <c r="O22" s="4"/>
      <c r="P22" s="4"/>
      <c r="Q22" s="10"/>
      <c r="R22" s="4"/>
      <c r="S22" s="4"/>
      <c r="T22" s="10"/>
      <c r="U22" s="76">
        <v>462</v>
      </c>
      <c r="V22" s="79">
        <f t="shared" si="0"/>
        <v>67129</v>
      </c>
      <c r="W22" s="78">
        <f t="shared" si="1"/>
        <v>2.573405245102004</v>
      </c>
      <c r="X22" s="22"/>
    </row>
    <row r="23" spans="1:24" ht="12.75">
      <c r="A23" s="36">
        <v>2030</v>
      </c>
      <c r="B23" s="5"/>
      <c r="C23" s="5"/>
      <c r="D23" s="2"/>
      <c r="E23" s="2"/>
      <c r="F23" s="2"/>
      <c r="G23" s="2"/>
      <c r="H23" s="2"/>
      <c r="I23" s="2"/>
      <c r="J23" s="3">
        <v>24055</v>
      </c>
      <c r="K23" s="4"/>
      <c r="L23" s="4">
        <v>42183</v>
      </c>
      <c r="M23" s="4"/>
      <c r="N23" s="4"/>
      <c r="O23" s="4"/>
      <c r="P23" s="4"/>
      <c r="Q23" s="10"/>
      <c r="R23" s="4"/>
      <c r="S23" s="4"/>
      <c r="T23" s="10"/>
      <c r="U23" s="76">
        <v>462</v>
      </c>
      <c r="V23" s="79">
        <f t="shared" si="0"/>
        <v>66700</v>
      </c>
      <c r="W23" s="78">
        <f t="shared" si="1"/>
        <v>2.5569594340494226</v>
      </c>
      <c r="X23" s="22"/>
    </row>
    <row r="24" spans="1:24" ht="13.5" customHeight="1">
      <c r="A24" s="36">
        <v>2031</v>
      </c>
      <c r="B24" s="5"/>
      <c r="C24" s="5"/>
      <c r="D24" s="2"/>
      <c r="E24" s="2"/>
      <c r="F24" s="2"/>
      <c r="G24" s="2"/>
      <c r="H24" s="2"/>
      <c r="I24" s="2"/>
      <c r="J24" s="3">
        <v>23898</v>
      </c>
      <c r="K24" s="4"/>
      <c r="L24" s="4">
        <v>41911</v>
      </c>
      <c r="M24" s="4"/>
      <c r="N24" s="4"/>
      <c r="O24" s="4"/>
      <c r="P24" s="4"/>
      <c r="Q24" s="10"/>
      <c r="R24" s="4"/>
      <c r="S24" s="4"/>
      <c r="T24" s="10"/>
      <c r="U24" s="76">
        <v>462</v>
      </c>
      <c r="V24" s="79">
        <f t="shared" si="0"/>
        <v>66271</v>
      </c>
      <c r="W24" s="78">
        <f t="shared" si="1"/>
        <v>2.5405136229968406</v>
      </c>
      <c r="X24" s="22"/>
    </row>
    <row r="25" spans="1:24" ht="12.75">
      <c r="A25" s="36">
        <v>2032</v>
      </c>
      <c r="B25" s="5"/>
      <c r="C25" s="5"/>
      <c r="D25" s="2"/>
      <c r="E25" s="2"/>
      <c r="F25" s="2"/>
      <c r="G25" s="2"/>
      <c r="H25" s="2"/>
      <c r="I25" s="2"/>
      <c r="J25" s="3">
        <v>23741</v>
      </c>
      <c r="K25" s="4"/>
      <c r="L25" s="4">
        <v>41639</v>
      </c>
      <c r="M25" s="4"/>
      <c r="N25" s="4"/>
      <c r="O25" s="4"/>
      <c r="P25" s="4"/>
      <c r="Q25" s="10"/>
      <c r="R25" s="4"/>
      <c r="S25" s="4"/>
      <c r="T25" s="10"/>
      <c r="U25" s="76">
        <v>462</v>
      </c>
      <c r="V25" s="79">
        <f t="shared" si="0"/>
        <v>65842</v>
      </c>
      <c r="W25" s="78">
        <f t="shared" si="1"/>
        <v>2.524067811944259</v>
      </c>
      <c r="X25" s="22"/>
    </row>
    <row r="26" spans="1:24" ht="12.75">
      <c r="A26" s="36">
        <v>2033</v>
      </c>
      <c r="B26" s="5"/>
      <c r="C26" s="5"/>
      <c r="D26" s="2"/>
      <c r="E26" s="2"/>
      <c r="F26" s="2"/>
      <c r="G26" s="2"/>
      <c r="H26" s="2"/>
      <c r="I26" s="2"/>
      <c r="J26" s="3">
        <v>23584</v>
      </c>
      <c r="K26" s="4"/>
      <c r="L26" s="4">
        <v>41368</v>
      </c>
      <c r="M26" s="4"/>
      <c r="N26" s="4"/>
      <c r="O26" s="4"/>
      <c r="P26" s="4"/>
      <c r="Q26" s="10"/>
      <c r="R26" s="4"/>
      <c r="S26" s="4"/>
      <c r="T26" s="10"/>
      <c r="U26" s="76">
        <v>462</v>
      </c>
      <c r="V26" s="79">
        <f t="shared" si="0"/>
        <v>65414</v>
      </c>
      <c r="W26" s="78">
        <f t="shared" si="1"/>
        <v>2.5076603361155763</v>
      </c>
      <c r="X26" s="22"/>
    </row>
    <row r="27" spans="1:24" ht="12.75">
      <c r="A27" s="36">
        <v>2034</v>
      </c>
      <c r="B27" s="5"/>
      <c r="C27" s="5"/>
      <c r="D27" s="2"/>
      <c r="E27" s="2"/>
      <c r="F27" s="2"/>
      <c r="G27" s="2"/>
      <c r="H27" s="2"/>
      <c r="I27" s="2"/>
      <c r="J27" s="3"/>
      <c r="K27" s="3"/>
      <c r="L27" s="3">
        <v>41096</v>
      </c>
      <c r="M27" s="3"/>
      <c r="N27" s="3"/>
      <c r="O27" s="3"/>
      <c r="P27" s="3"/>
      <c r="Q27" s="11"/>
      <c r="R27" s="3"/>
      <c r="S27" s="3"/>
      <c r="T27" s="11"/>
      <c r="U27" s="72">
        <v>462</v>
      </c>
      <c r="V27" s="79">
        <f t="shared" si="0"/>
        <v>41558</v>
      </c>
      <c r="W27" s="78">
        <f t="shared" si="1"/>
        <v>1.5931352347859955</v>
      </c>
      <c r="X27" s="22"/>
    </row>
    <row r="28" spans="1:24" ht="12.75">
      <c r="A28" s="38">
        <v>2035</v>
      </c>
      <c r="B28" s="6"/>
      <c r="C28" s="6"/>
      <c r="D28" s="7"/>
      <c r="E28" s="7"/>
      <c r="F28" s="7"/>
      <c r="G28" s="7"/>
      <c r="H28" s="7"/>
      <c r="I28" s="7"/>
      <c r="J28" s="8"/>
      <c r="K28" s="8"/>
      <c r="L28" s="8">
        <v>40824</v>
      </c>
      <c r="M28" s="8"/>
      <c r="N28" s="8"/>
      <c r="O28" s="8"/>
      <c r="P28" s="8"/>
      <c r="Q28" s="12"/>
      <c r="R28" s="8"/>
      <c r="S28" s="8"/>
      <c r="T28" s="12"/>
      <c r="U28" s="71">
        <v>462</v>
      </c>
      <c r="V28" s="37">
        <f t="shared" si="0"/>
        <v>41286</v>
      </c>
      <c r="W28" s="74">
        <f t="shared" si="1"/>
        <v>1.582708053885524</v>
      </c>
      <c r="X28" s="22"/>
    </row>
    <row r="29" spans="1:24" ht="12.75">
      <c r="A29" s="36">
        <v>2036</v>
      </c>
      <c r="B29" s="5"/>
      <c r="C29" s="5"/>
      <c r="D29" s="2"/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11"/>
      <c r="U29" s="72">
        <v>462</v>
      </c>
      <c r="V29" s="37">
        <f t="shared" si="0"/>
        <v>462</v>
      </c>
      <c r="W29" s="74">
        <f t="shared" si="1"/>
        <v>0.01771087344124188</v>
      </c>
      <c r="X29" s="22"/>
    </row>
    <row r="30" spans="1:24" ht="12.75">
      <c r="A30" s="38">
        <v>2037</v>
      </c>
      <c r="B30" s="5"/>
      <c r="C30" s="5"/>
      <c r="D30" s="2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11"/>
      <c r="U30" s="72">
        <v>462</v>
      </c>
      <c r="V30" s="37">
        <f t="shared" si="0"/>
        <v>462</v>
      </c>
      <c r="W30" s="74">
        <f t="shared" si="1"/>
        <v>0.01771087344124188</v>
      </c>
      <c r="X30" s="22"/>
    </row>
    <row r="31" spans="1:24" ht="12.75">
      <c r="A31" s="36">
        <v>2038</v>
      </c>
      <c r="B31" s="5"/>
      <c r="C31" s="5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11"/>
      <c r="U31" s="72">
        <v>462</v>
      </c>
      <c r="V31" s="37">
        <f t="shared" si="0"/>
        <v>462</v>
      </c>
      <c r="W31" s="74">
        <f t="shared" si="1"/>
        <v>0.01771087344124188</v>
      </c>
      <c r="X31" s="22"/>
    </row>
    <row r="32" spans="1:24" ht="12.75">
      <c r="A32" s="38">
        <v>2039</v>
      </c>
      <c r="B32" s="5"/>
      <c r="C32" s="5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11"/>
      <c r="U32" s="72">
        <v>462</v>
      </c>
      <c r="V32" s="37">
        <f t="shared" si="0"/>
        <v>462</v>
      </c>
      <c r="W32" s="74">
        <f t="shared" si="1"/>
        <v>0.01771087344124188</v>
      </c>
      <c r="X32" s="22"/>
    </row>
    <row r="33" spans="1:24" ht="12.75">
      <c r="A33" s="36">
        <v>2040</v>
      </c>
      <c r="B33" s="5"/>
      <c r="C33" s="5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11"/>
      <c r="U33" s="72">
        <v>462</v>
      </c>
      <c r="V33" s="37">
        <f t="shared" si="0"/>
        <v>462</v>
      </c>
      <c r="W33" s="74">
        <f t="shared" si="1"/>
        <v>0.01771087344124188</v>
      </c>
      <c r="X33" s="22"/>
    </row>
    <row r="34" spans="1:24" ht="13.5" thickBot="1">
      <c r="A34" s="38">
        <v>2041</v>
      </c>
      <c r="B34" s="6"/>
      <c r="C34" s="6"/>
      <c r="D34" s="7"/>
      <c r="E34" s="7"/>
      <c r="F34" s="7"/>
      <c r="G34" s="7"/>
      <c r="H34" s="7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  <c r="U34" s="73">
        <v>462</v>
      </c>
      <c r="V34" s="39">
        <f t="shared" si="0"/>
        <v>462</v>
      </c>
      <c r="W34" s="74">
        <f t="shared" si="1"/>
        <v>0.01771087344124188</v>
      </c>
      <c r="X34" s="22"/>
    </row>
    <row r="35" spans="1:25" ht="24" customHeight="1" thickBot="1">
      <c r="A35" s="40" t="s">
        <v>13</v>
      </c>
      <c r="B35" s="41">
        <f aca="true" t="shared" si="2" ref="B35:V35">SUM(B8:B28)</f>
        <v>20309</v>
      </c>
      <c r="C35" s="41">
        <f t="shared" si="2"/>
        <v>12153</v>
      </c>
      <c r="D35" s="41">
        <f t="shared" si="2"/>
        <v>23126</v>
      </c>
      <c r="E35" s="41">
        <f t="shared" si="2"/>
        <v>72132</v>
      </c>
      <c r="F35" s="41">
        <f t="shared" si="2"/>
        <v>3983</v>
      </c>
      <c r="G35" s="41">
        <f t="shared" si="2"/>
        <v>47080</v>
      </c>
      <c r="H35" s="41">
        <f t="shared" si="2"/>
        <v>58797</v>
      </c>
      <c r="I35" s="41">
        <f t="shared" si="2"/>
        <v>8485</v>
      </c>
      <c r="J35" s="41">
        <f t="shared" si="2"/>
        <v>474746</v>
      </c>
      <c r="K35" s="41">
        <f t="shared" si="2"/>
        <v>278227</v>
      </c>
      <c r="L35" s="41">
        <f t="shared" si="2"/>
        <v>913996</v>
      </c>
      <c r="M35" s="41">
        <f t="shared" si="2"/>
        <v>17311</v>
      </c>
      <c r="N35" s="41">
        <f t="shared" si="2"/>
        <v>104028</v>
      </c>
      <c r="O35" s="41">
        <f t="shared" si="2"/>
        <v>37078</v>
      </c>
      <c r="P35" s="41">
        <f t="shared" si="2"/>
        <v>42411</v>
      </c>
      <c r="Q35" s="41">
        <f t="shared" si="2"/>
        <v>12523</v>
      </c>
      <c r="R35" s="21">
        <f t="shared" si="2"/>
        <v>385854</v>
      </c>
      <c r="S35" s="21">
        <f t="shared" si="2"/>
        <v>11914</v>
      </c>
      <c r="T35" s="21">
        <f t="shared" si="2"/>
        <v>112294</v>
      </c>
      <c r="U35" s="41">
        <f>SUM(U8:U34)</f>
        <v>11504</v>
      </c>
      <c r="V35" s="70">
        <f t="shared" si="2"/>
        <v>2645179</v>
      </c>
      <c r="W35" s="42"/>
      <c r="X35" s="9"/>
      <c r="Y35" s="43"/>
    </row>
    <row r="36" spans="1:23" ht="12.75">
      <c r="A36" s="14"/>
      <c r="B36" s="14"/>
      <c r="C36" s="1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2.75">
      <c r="A37" s="45" t="s">
        <v>14</v>
      </c>
      <c r="B37" s="45"/>
      <c r="C37" s="45"/>
      <c r="D37" s="46"/>
      <c r="E37" s="46"/>
      <c r="F37" s="46"/>
      <c r="G37" s="46"/>
      <c r="H37" s="46"/>
      <c r="I37" s="46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7"/>
      <c r="W37" s="47"/>
    </row>
    <row r="38" spans="1:25" ht="12.75">
      <c r="A38" s="102" t="s">
        <v>60</v>
      </c>
      <c r="B38" s="102"/>
      <c r="C38" s="102"/>
      <c r="D38" s="102"/>
      <c r="E38" s="102"/>
      <c r="F38" s="102"/>
      <c r="G38" s="102"/>
      <c r="H38" s="102"/>
      <c r="I38" s="102"/>
      <c r="J38" s="103">
        <v>2608567</v>
      </c>
      <c r="K38" s="10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47"/>
      <c r="W38" s="47"/>
      <c r="Y38" s="1"/>
    </row>
    <row r="39" spans="1:23" ht="12.75">
      <c r="A39" s="110" t="s">
        <v>59</v>
      </c>
      <c r="B39" s="110"/>
      <c r="C39" s="110"/>
      <c r="D39" s="110"/>
      <c r="E39" s="110"/>
      <c r="F39" s="110"/>
      <c r="G39" s="110"/>
      <c r="H39" s="110"/>
      <c r="I39" s="110"/>
      <c r="J39" s="107">
        <f>ROUND(W8,2)</f>
        <v>10</v>
      </c>
      <c r="K39" s="108"/>
      <c r="L39" s="49"/>
      <c r="M39" s="49"/>
      <c r="N39" s="49"/>
      <c r="O39" s="49"/>
      <c r="P39" s="49"/>
      <c r="Q39" s="49"/>
      <c r="R39" s="49"/>
      <c r="S39" s="49"/>
      <c r="T39" s="49"/>
      <c r="U39"/>
      <c r="V39"/>
      <c r="W39" s="47"/>
    </row>
    <row r="40" spans="1:23" ht="12.75">
      <c r="A40" s="48"/>
      <c r="B40" s="48"/>
      <c r="C40" s="48"/>
      <c r="D40" s="48"/>
      <c r="E40" s="48"/>
      <c r="F40" s="48"/>
      <c r="G40" s="48"/>
      <c r="H40" s="48"/>
      <c r="I40" s="48"/>
      <c r="J40" s="50"/>
      <c r="K40" s="50"/>
      <c r="L40" s="49"/>
      <c r="M40" s="49"/>
      <c r="N40" s="49"/>
      <c r="O40" s="49"/>
      <c r="P40" s="49"/>
      <c r="Q40" s="49"/>
      <c r="R40" s="49"/>
      <c r="S40" s="49"/>
      <c r="T40" s="49"/>
      <c r="U40"/>
      <c r="V40"/>
      <c r="W40" s="47"/>
    </row>
    <row r="41" spans="1:23" ht="12.75">
      <c r="A41" s="48"/>
      <c r="B41" s="48"/>
      <c r="C41" s="48"/>
      <c r="D41" s="48"/>
      <c r="E41" s="48"/>
      <c r="F41" s="48"/>
      <c r="G41" s="48"/>
      <c r="H41" s="48"/>
      <c r="I41" s="48"/>
      <c r="J41" s="50"/>
      <c r="K41" s="50"/>
      <c r="L41" s="49"/>
      <c r="M41" s="49"/>
      <c r="N41" s="49"/>
      <c r="O41" s="49"/>
      <c r="P41" s="49"/>
      <c r="Q41" s="49"/>
      <c r="R41" s="49"/>
      <c r="S41" s="49"/>
      <c r="T41" s="49"/>
      <c r="U41"/>
      <c r="V41"/>
      <c r="W41" s="47"/>
    </row>
    <row r="42" spans="1:23" ht="12.75">
      <c r="A42" s="48"/>
      <c r="B42" s="48"/>
      <c r="C42" s="48"/>
      <c r="D42" s="48"/>
      <c r="E42" s="48"/>
      <c r="F42" s="48"/>
      <c r="G42" s="48"/>
      <c r="H42" s="48"/>
      <c r="I42" s="48"/>
      <c r="J42" s="50"/>
      <c r="K42" s="50"/>
      <c r="L42" s="49"/>
      <c r="M42" s="49"/>
      <c r="N42" s="49"/>
      <c r="O42" s="49"/>
      <c r="P42" s="49"/>
      <c r="Q42" s="49"/>
      <c r="R42" s="49"/>
      <c r="S42" s="49"/>
      <c r="T42" s="49"/>
      <c r="U42"/>
      <c r="V42"/>
      <c r="W42" s="47"/>
    </row>
    <row r="43" spans="1:23" ht="12.75">
      <c r="A43" s="48"/>
      <c r="B43" s="48"/>
      <c r="C43" s="48"/>
      <c r="D43" s="48"/>
      <c r="E43" s="48"/>
      <c r="F43" s="48"/>
      <c r="G43" s="48"/>
      <c r="H43" s="48"/>
      <c r="I43" s="48"/>
      <c r="J43" s="50"/>
      <c r="K43" s="50"/>
      <c r="L43" s="49"/>
      <c r="M43" s="49"/>
      <c r="N43" s="49"/>
      <c r="O43" s="49"/>
      <c r="P43" s="49"/>
      <c r="Q43" s="49"/>
      <c r="R43" s="49"/>
      <c r="S43" s="49"/>
      <c r="T43" s="49"/>
      <c r="U43"/>
      <c r="V43"/>
      <c r="W43" s="47"/>
    </row>
    <row r="44" spans="1:23" ht="12.75">
      <c r="A44" s="48"/>
      <c r="B44" s="48"/>
      <c r="C44" s="48"/>
      <c r="D44" s="48"/>
      <c r="E44" s="48"/>
      <c r="F44" s="48"/>
      <c r="G44" s="48"/>
      <c r="H44" s="48"/>
      <c r="I44" s="48"/>
      <c r="J44" s="50"/>
      <c r="K44" s="50"/>
      <c r="L44" s="49"/>
      <c r="M44" s="49"/>
      <c r="N44" s="49"/>
      <c r="O44" s="49"/>
      <c r="P44" s="49"/>
      <c r="Q44" s="49"/>
      <c r="R44" s="49"/>
      <c r="S44" s="49"/>
      <c r="T44" s="49"/>
      <c r="U44"/>
      <c r="V44"/>
      <c r="W44" s="47"/>
    </row>
    <row r="45" spans="1:23" ht="12.75">
      <c r="A45" s="48"/>
      <c r="B45" s="48"/>
      <c r="C45" s="48"/>
      <c r="D45" s="48"/>
      <c r="E45" s="48"/>
      <c r="F45" s="48"/>
      <c r="G45" s="48"/>
      <c r="H45" s="48"/>
      <c r="I45" s="48"/>
      <c r="J45" s="50"/>
      <c r="K45" s="50"/>
      <c r="L45" s="49"/>
      <c r="M45" s="49"/>
      <c r="N45" s="49"/>
      <c r="O45" s="49"/>
      <c r="P45" s="49"/>
      <c r="Q45" s="49"/>
      <c r="R45" s="49"/>
      <c r="S45" s="49"/>
      <c r="T45" s="49"/>
      <c r="U45"/>
      <c r="V45"/>
      <c r="W45" s="47"/>
    </row>
    <row r="46" spans="1:23" ht="12.75">
      <c r="A46" s="48"/>
      <c r="B46" s="48"/>
      <c r="C46" s="48"/>
      <c r="D46" s="48"/>
      <c r="E46" s="48"/>
      <c r="F46" s="48"/>
      <c r="G46" s="48"/>
      <c r="H46" s="48"/>
      <c r="I46" s="48"/>
      <c r="J46" s="50"/>
      <c r="K46" s="50"/>
      <c r="L46" s="49"/>
      <c r="M46" s="49"/>
      <c r="N46" s="49"/>
      <c r="O46" s="49"/>
      <c r="P46" s="49"/>
      <c r="Q46" s="49"/>
      <c r="R46" s="49"/>
      <c r="S46" s="49"/>
      <c r="T46" s="49"/>
      <c r="U46"/>
      <c r="V46"/>
      <c r="W46" s="47"/>
    </row>
    <row r="47" spans="1:23" ht="12.75">
      <c r="A47" s="48"/>
      <c r="B47" s="48"/>
      <c r="C47" s="48"/>
      <c r="D47" s="48"/>
      <c r="E47" s="48"/>
      <c r="F47" s="48"/>
      <c r="G47" s="48"/>
      <c r="H47" s="48"/>
      <c r="I47" s="48"/>
      <c r="J47" s="50"/>
      <c r="K47" s="50"/>
      <c r="L47" s="49"/>
      <c r="M47" s="49"/>
      <c r="N47" s="49"/>
      <c r="O47" s="49"/>
      <c r="P47" s="49"/>
      <c r="Q47" s="49"/>
      <c r="R47" s="49"/>
      <c r="S47" s="49"/>
      <c r="T47" s="49"/>
      <c r="U47"/>
      <c r="V47"/>
      <c r="W47" s="47"/>
    </row>
    <row r="48" spans="1:23" ht="12.75">
      <c r="A48" s="48"/>
      <c r="B48" s="48"/>
      <c r="C48" s="48"/>
      <c r="D48" s="48"/>
      <c r="E48" s="48"/>
      <c r="F48" s="48"/>
      <c r="G48" s="48"/>
      <c r="H48" s="48"/>
      <c r="I48" s="48"/>
      <c r="J48" s="50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/>
      <c r="V48"/>
      <c r="W48" s="47"/>
    </row>
    <row r="49" spans="1:23" ht="12.75">
      <c r="A49" s="48"/>
      <c r="B49" s="48"/>
      <c r="C49" s="48"/>
      <c r="D49" s="48"/>
      <c r="E49" s="48"/>
      <c r="F49" s="48"/>
      <c r="G49" s="48"/>
      <c r="H49" s="48"/>
      <c r="I49" s="48"/>
      <c r="J49" s="50"/>
      <c r="K49" s="50"/>
      <c r="L49" s="49"/>
      <c r="M49" s="49"/>
      <c r="N49" s="49"/>
      <c r="O49" s="49"/>
      <c r="P49" s="49"/>
      <c r="Q49" s="49"/>
      <c r="R49" s="49"/>
      <c r="S49" s="49"/>
      <c r="T49" s="49"/>
      <c r="U49"/>
      <c r="V49"/>
      <c r="W49" s="47"/>
    </row>
    <row r="50" spans="1:23" ht="12.75">
      <c r="A50" s="48"/>
      <c r="B50" s="48"/>
      <c r="C50" s="48"/>
      <c r="D50" s="48"/>
      <c r="E50" s="48"/>
      <c r="F50" s="48"/>
      <c r="G50" s="48"/>
      <c r="H50" s="48"/>
      <c r="I50" s="48"/>
      <c r="J50" s="50"/>
      <c r="K50" s="50"/>
      <c r="L50" s="49"/>
      <c r="M50" s="49"/>
      <c r="N50" s="49"/>
      <c r="O50" s="49"/>
      <c r="P50" s="49"/>
      <c r="Q50" s="49"/>
      <c r="R50" s="49"/>
      <c r="S50" s="49"/>
      <c r="T50" s="49"/>
      <c r="U50"/>
      <c r="V50"/>
      <c r="W50" s="47"/>
    </row>
    <row r="51" spans="1:23" ht="12.75">
      <c r="A51" s="51"/>
      <c r="B51" s="51"/>
      <c r="C51" s="51"/>
      <c r="D51" s="47"/>
      <c r="E51" s="47"/>
      <c r="F51" s="47"/>
      <c r="G51" s="47"/>
      <c r="H51" s="44"/>
      <c r="I51" s="44"/>
      <c r="J51" s="44"/>
      <c r="K51" s="109"/>
      <c r="L51" s="109"/>
      <c r="M51" s="109"/>
      <c r="N51" s="109"/>
      <c r="O51" s="109"/>
      <c r="P51" s="109"/>
      <c r="Q51" s="109"/>
      <c r="R51" s="109"/>
      <c r="S51" s="52"/>
      <c r="T51" s="52"/>
      <c r="U51"/>
      <c r="V51"/>
      <c r="W51" s="47"/>
    </row>
    <row r="52" spans="1:23" ht="12.75" customHeight="1">
      <c r="A52" s="53" t="s">
        <v>25</v>
      </c>
      <c r="B52" s="53"/>
      <c r="C52" s="53"/>
      <c r="D52" s="54"/>
      <c r="E52" s="54"/>
      <c r="F52" s="54"/>
      <c r="G52" s="93" t="s">
        <v>15</v>
      </c>
      <c r="H52" s="93"/>
      <c r="I52" s="55"/>
      <c r="J52" s="94" t="s">
        <v>44</v>
      </c>
      <c r="K52" s="94"/>
      <c r="L52" s="94"/>
      <c r="M52" s="56"/>
      <c r="N52" s="56"/>
      <c r="O52" s="56"/>
      <c r="P52" s="56"/>
      <c r="Q52" s="56"/>
      <c r="R52" s="56"/>
      <c r="S52" s="56"/>
      <c r="T52" s="56"/>
      <c r="U52"/>
      <c r="V52"/>
      <c r="W52" s="57"/>
    </row>
    <row r="53" spans="1:27" ht="14.25" customHeight="1">
      <c r="A53" s="95" t="s">
        <v>16</v>
      </c>
      <c r="B53" s="95"/>
      <c r="C53" s="82"/>
      <c r="D53" s="83"/>
      <c r="E53" s="83"/>
      <c r="F53" s="83"/>
      <c r="G53" s="91" t="s">
        <v>17</v>
      </c>
      <c r="H53" s="91"/>
      <c r="I53" s="81"/>
      <c r="J53" s="58" t="s">
        <v>18</v>
      </c>
      <c r="K53" s="58"/>
      <c r="L53" s="58"/>
      <c r="M53" s="59"/>
      <c r="N53" s="59"/>
      <c r="O53" s="59"/>
      <c r="P53" s="59"/>
      <c r="Q53" s="59"/>
      <c r="R53" s="59"/>
      <c r="S53" s="59"/>
      <c r="T53" s="59"/>
      <c r="U53"/>
      <c r="V53"/>
      <c r="W53" s="59"/>
      <c r="X53" s="59"/>
      <c r="Y53" s="59"/>
      <c r="Z53" s="59"/>
      <c r="AA53" s="59"/>
    </row>
    <row r="54" spans="1:27" ht="12.75" customHeight="1">
      <c r="A54" s="97" t="s">
        <v>6</v>
      </c>
      <c r="B54" s="97"/>
      <c r="C54" s="84"/>
      <c r="D54" s="85"/>
      <c r="E54" s="85"/>
      <c r="F54" s="85"/>
      <c r="G54" s="91" t="s">
        <v>17</v>
      </c>
      <c r="H54" s="91"/>
      <c r="I54" s="80"/>
      <c r="J54" s="58" t="s">
        <v>19</v>
      </c>
      <c r="K54" s="58"/>
      <c r="L54" s="58"/>
      <c r="M54" s="58"/>
      <c r="N54" s="59"/>
      <c r="O54" s="59"/>
      <c r="P54" s="59"/>
      <c r="Q54" s="59"/>
      <c r="R54" s="59"/>
      <c r="S54" s="59"/>
      <c r="T54" s="59"/>
      <c r="U54"/>
      <c r="V54"/>
      <c r="W54" s="59"/>
      <c r="X54" s="59"/>
      <c r="Y54" s="59"/>
      <c r="Z54" s="59"/>
      <c r="AA54" s="59"/>
    </row>
    <row r="55" spans="1:27" ht="12.75">
      <c r="A55" s="96" t="s">
        <v>7</v>
      </c>
      <c r="B55" s="96"/>
      <c r="C55" s="14"/>
      <c r="D55" s="16"/>
      <c r="E55" s="16"/>
      <c r="F55" s="16"/>
      <c r="G55" s="89" t="s">
        <v>17</v>
      </c>
      <c r="H55" s="89"/>
      <c r="I55" s="15"/>
      <c r="J55" s="60" t="s">
        <v>20</v>
      </c>
      <c r="K55" s="60"/>
      <c r="L55" s="60"/>
      <c r="M55" s="61"/>
      <c r="N55" s="61"/>
      <c r="O55" s="59"/>
      <c r="P55" s="59"/>
      <c r="Q55" s="59"/>
      <c r="R55" s="59"/>
      <c r="S55" s="59"/>
      <c r="T55" s="59"/>
      <c r="U55"/>
      <c r="V55"/>
      <c r="W55" s="59"/>
      <c r="X55" s="59"/>
      <c r="Y55" s="59"/>
      <c r="Z55" s="59"/>
      <c r="AA55" s="59"/>
    </row>
    <row r="56" spans="1:27" ht="12.75">
      <c r="A56" s="84" t="s">
        <v>8</v>
      </c>
      <c r="B56" s="84"/>
      <c r="C56" s="84"/>
      <c r="D56" s="85"/>
      <c r="E56" s="85"/>
      <c r="F56" s="85"/>
      <c r="G56" s="91" t="s">
        <v>17</v>
      </c>
      <c r="H56" s="91"/>
      <c r="I56" s="80"/>
      <c r="J56" s="60" t="s">
        <v>21</v>
      </c>
      <c r="K56" s="60"/>
      <c r="L56" s="60"/>
      <c r="M56" s="59"/>
      <c r="N56" s="59"/>
      <c r="O56" s="59"/>
      <c r="P56" s="59"/>
      <c r="Q56" s="59"/>
      <c r="R56" s="59"/>
      <c r="S56" s="59"/>
      <c r="T56" s="59"/>
      <c r="U56"/>
      <c r="V56"/>
      <c r="W56" s="59"/>
      <c r="X56" s="59"/>
      <c r="Y56" s="59"/>
      <c r="Z56" s="59"/>
      <c r="AA56" s="59"/>
    </row>
    <row r="57" spans="1:27" ht="12.75" customHeight="1">
      <c r="A57" s="14" t="s">
        <v>9</v>
      </c>
      <c r="B57" s="14"/>
      <c r="C57" s="14"/>
      <c r="D57" s="16"/>
      <c r="E57" s="16"/>
      <c r="F57" s="16"/>
      <c r="G57" s="89" t="s">
        <v>17</v>
      </c>
      <c r="H57" s="89"/>
      <c r="I57" s="15"/>
      <c r="J57" s="60" t="s">
        <v>22</v>
      </c>
      <c r="K57" s="60"/>
      <c r="L57" s="60"/>
      <c r="M57" s="58"/>
      <c r="N57" s="59"/>
      <c r="O57" s="59"/>
      <c r="P57" s="59"/>
      <c r="Q57" s="59"/>
      <c r="R57" s="59"/>
      <c r="S57" s="59"/>
      <c r="T57" s="59"/>
      <c r="U57"/>
      <c r="V57"/>
      <c r="W57" s="59"/>
      <c r="X57" s="59"/>
      <c r="Y57" s="59"/>
      <c r="Z57" s="59"/>
      <c r="AA57" s="59"/>
    </row>
    <row r="58" spans="1:27" ht="13.5" customHeight="1">
      <c r="A58" s="84" t="s">
        <v>10</v>
      </c>
      <c r="B58" s="84"/>
      <c r="C58" s="84"/>
      <c r="D58" s="85"/>
      <c r="E58" s="85"/>
      <c r="F58" s="85"/>
      <c r="G58" s="91" t="s">
        <v>17</v>
      </c>
      <c r="H58" s="91"/>
      <c r="I58" s="80"/>
      <c r="J58" s="60" t="s">
        <v>23</v>
      </c>
      <c r="K58" s="60"/>
      <c r="L58" s="60"/>
      <c r="M58" s="61"/>
      <c r="N58" s="59"/>
      <c r="O58" s="59"/>
      <c r="P58" s="59"/>
      <c r="Q58" s="59"/>
      <c r="R58" s="59"/>
      <c r="S58" s="59"/>
      <c r="T58" s="59"/>
      <c r="U58"/>
      <c r="V58"/>
      <c r="W58" s="59"/>
      <c r="X58" s="59"/>
      <c r="Y58" s="59"/>
      <c r="Z58" s="59"/>
      <c r="AA58" s="59"/>
    </row>
    <row r="59" spans="1:27" ht="12.75">
      <c r="A59" s="14" t="s">
        <v>11</v>
      </c>
      <c r="B59" s="14"/>
      <c r="C59" s="14"/>
      <c r="D59" s="16"/>
      <c r="E59" s="16"/>
      <c r="F59" s="16"/>
      <c r="G59" s="89" t="s">
        <v>17</v>
      </c>
      <c r="H59" s="89"/>
      <c r="I59" s="15"/>
      <c r="J59" s="60" t="s">
        <v>24</v>
      </c>
      <c r="K59" s="60"/>
      <c r="L59" s="60"/>
      <c r="M59" s="59"/>
      <c r="N59" s="59"/>
      <c r="O59" s="59"/>
      <c r="P59" s="59"/>
      <c r="Q59" s="59"/>
      <c r="R59" s="59"/>
      <c r="S59" s="59"/>
      <c r="T59" s="59"/>
      <c r="U59"/>
      <c r="V59"/>
      <c r="W59" s="59"/>
      <c r="X59" s="59"/>
      <c r="Y59" s="59"/>
      <c r="Z59" s="59"/>
      <c r="AA59" s="59"/>
    </row>
    <row r="60" spans="1:27" ht="12.75">
      <c r="A60" s="84" t="s">
        <v>12</v>
      </c>
      <c r="B60" s="84"/>
      <c r="C60" s="84"/>
      <c r="D60" s="85"/>
      <c r="E60" s="85"/>
      <c r="F60" s="85"/>
      <c r="G60" s="91" t="s">
        <v>17</v>
      </c>
      <c r="H60" s="91"/>
      <c r="I60" s="80"/>
      <c r="J60" s="60" t="s">
        <v>31</v>
      </c>
      <c r="K60" s="60"/>
      <c r="L60" s="60"/>
      <c r="M60" s="60"/>
      <c r="N60" s="60"/>
      <c r="O60" s="60"/>
      <c r="P60" s="60"/>
      <c r="Q60" s="60"/>
      <c r="R60" s="60"/>
      <c r="S60" s="58"/>
      <c r="T60" s="43"/>
      <c r="U60"/>
      <c r="V60"/>
      <c r="W60" s="59"/>
      <c r="X60" s="59"/>
      <c r="Y60" s="59"/>
      <c r="Z60" s="59"/>
      <c r="AA60" s="59"/>
    </row>
    <row r="61" spans="1:27" ht="12.75" customHeight="1">
      <c r="A61" s="90" t="s">
        <v>32</v>
      </c>
      <c r="B61" s="90"/>
      <c r="C61" s="84"/>
      <c r="D61" s="85"/>
      <c r="E61" s="85"/>
      <c r="F61" s="85"/>
      <c r="G61" s="91" t="s">
        <v>17</v>
      </c>
      <c r="H61" s="91"/>
      <c r="I61" s="80"/>
      <c r="J61" s="88" t="s">
        <v>26</v>
      </c>
      <c r="K61" s="88"/>
      <c r="L61" s="88"/>
      <c r="M61" s="88"/>
      <c r="N61" s="88"/>
      <c r="O61" s="88"/>
      <c r="P61" s="88"/>
      <c r="Q61" s="88"/>
      <c r="R61" s="88"/>
      <c r="S61" s="67"/>
      <c r="T61" s="17"/>
      <c r="U61"/>
      <c r="V61"/>
      <c r="W61" s="59"/>
      <c r="X61" s="59"/>
      <c r="Y61" s="59"/>
      <c r="Z61" s="59"/>
      <c r="AA61" s="59"/>
    </row>
    <row r="62" spans="1:27" ht="15" customHeight="1">
      <c r="A62" s="92" t="s">
        <v>33</v>
      </c>
      <c r="B62" s="92"/>
      <c r="C62" s="14"/>
      <c r="D62" s="16"/>
      <c r="E62" s="16"/>
      <c r="F62" s="16"/>
      <c r="G62" s="89" t="s">
        <v>17</v>
      </c>
      <c r="H62" s="89"/>
      <c r="I62" s="15"/>
      <c r="J62" s="88" t="s">
        <v>27</v>
      </c>
      <c r="K62" s="88"/>
      <c r="L62" s="88"/>
      <c r="M62" s="88"/>
      <c r="N62" s="88"/>
      <c r="O62" s="88"/>
      <c r="P62" s="88"/>
      <c r="Q62" s="68"/>
      <c r="R62" s="68"/>
      <c r="S62" s="17"/>
      <c r="T62" s="17"/>
      <c r="U62"/>
      <c r="V62"/>
      <c r="W62" s="62"/>
      <c r="X62" s="62"/>
      <c r="Y62" s="62"/>
      <c r="Z62" s="62"/>
      <c r="AA62" s="62"/>
    </row>
    <row r="63" spans="1:27" ht="14.25" customHeight="1">
      <c r="A63" s="90" t="s">
        <v>34</v>
      </c>
      <c r="B63" s="90"/>
      <c r="C63" s="84"/>
      <c r="D63" s="85"/>
      <c r="E63" s="85"/>
      <c r="F63" s="85"/>
      <c r="G63" s="91" t="s">
        <v>17</v>
      </c>
      <c r="H63" s="91"/>
      <c r="I63" s="80"/>
      <c r="J63" s="58" t="s">
        <v>28</v>
      </c>
      <c r="K63" s="58"/>
      <c r="L63" s="58"/>
      <c r="M63" s="59"/>
      <c r="N63" s="59"/>
      <c r="O63" s="59"/>
      <c r="P63" s="59"/>
      <c r="Q63" s="59"/>
      <c r="R63" s="59"/>
      <c r="S63" s="59"/>
      <c r="T63" s="59"/>
      <c r="U63"/>
      <c r="V63"/>
      <c r="W63" s="62"/>
      <c r="X63" s="62"/>
      <c r="Y63" s="62"/>
      <c r="Z63" s="62"/>
      <c r="AA63" s="62"/>
    </row>
    <row r="64" spans="1:27" ht="12.75">
      <c r="A64" s="92" t="s">
        <v>35</v>
      </c>
      <c r="B64" s="92"/>
      <c r="C64" s="14"/>
      <c r="D64" s="16"/>
      <c r="E64" s="16"/>
      <c r="F64" s="16"/>
      <c r="G64" s="89" t="s">
        <v>17</v>
      </c>
      <c r="H64" s="89"/>
      <c r="I64" s="15"/>
      <c r="J64" s="60" t="s">
        <v>29</v>
      </c>
      <c r="K64" s="60"/>
      <c r="L64" s="60"/>
      <c r="M64" s="58"/>
      <c r="N64" s="58"/>
      <c r="O64" s="59"/>
      <c r="P64" s="59"/>
      <c r="Q64" s="59"/>
      <c r="R64" s="59"/>
      <c r="S64" s="59"/>
      <c r="T64" s="59"/>
      <c r="U64"/>
      <c r="V64"/>
      <c r="W64" s="59"/>
      <c r="X64" s="59"/>
      <c r="Y64" s="59"/>
      <c r="Z64" s="59"/>
      <c r="AA64" s="59"/>
    </row>
    <row r="65" spans="1:27" ht="12.75">
      <c r="A65" s="90" t="s">
        <v>36</v>
      </c>
      <c r="B65" s="90"/>
      <c r="C65" s="84"/>
      <c r="D65" s="85"/>
      <c r="E65" s="85"/>
      <c r="F65" s="85"/>
      <c r="G65" s="91" t="s">
        <v>17</v>
      </c>
      <c r="H65" s="91"/>
      <c r="I65" s="80"/>
      <c r="J65" s="60" t="s">
        <v>30</v>
      </c>
      <c r="K65" s="60"/>
      <c r="L65" s="60"/>
      <c r="M65" s="60"/>
      <c r="N65" s="60"/>
      <c r="O65" s="59"/>
      <c r="P65" s="59"/>
      <c r="Q65" s="59"/>
      <c r="R65" s="59"/>
      <c r="S65" s="59"/>
      <c r="T65" s="59"/>
      <c r="U65"/>
      <c r="V65"/>
      <c r="W65" s="59"/>
      <c r="X65" s="59"/>
      <c r="Y65" s="59"/>
      <c r="Z65" s="59"/>
      <c r="AA65" s="59"/>
    </row>
    <row r="66" spans="1:27" ht="14.25" customHeight="1">
      <c r="A66" s="92" t="s">
        <v>37</v>
      </c>
      <c r="B66" s="92"/>
      <c r="C66" s="14"/>
      <c r="D66" s="16"/>
      <c r="E66" s="16"/>
      <c r="F66" s="16"/>
      <c r="G66" s="89" t="s">
        <v>17</v>
      </c>
      <c r="H66" s="89"/>
      <c r="I66" s="15"/>
      <c r="J66" s="60" t="s">
        <v>41</v>
      </c>
      <c r="K66" s="60"/>
      <c r="L66" s="60"/>
      <c r="M66" s="60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spans="1:27" ht="13.5" customHeight="1">
      <c r="A67" s="90" t="s">
        <v>38</v>
      </c>
      <c r="B67" s="90"/>
      <c r="C67" s="84"/>
      <c r="D67" s="85"/>
      <c r="E67" s="85"/>
      <c r="F67" s="85"/>
      <c r="G67" s="91" t="s">
        <v>17</v>
      </c>
      <c r="H67" s="91"/>
      <c r="I67" s="80"/>
      <c r="J67" s="60" t="s">
        <v>42</v>
      </c>
      <c r="K67" s="60"/>
      <c r="L67" s="60"/>
      <c r="M67" s="60"/>
      <c r="N67" s="58"/>
      <c r="O67" s="58"/>
      <c r="P67" s="58"/>
      <c r="Q67" s="58"/>
      <c r="R67" s="58"/>
      <c r="S67" s="59"/>
      <c r="T67" s="59"/>
      <c r="U67" s="59"/>
      <c r="V67" s="59"/>
      <c r="W67" s="59"/>
      <c r="X67" s="59"/>
      <c r="Y67" s="59"/>
      <c r="Z67" s="59"/>
      <c r="AA67" s="59"/>
    </row>
    <row r="68" spans="1:27" ht="12.75">
      <c r="A68" s="92" t="s">
        <v>39</v>
      </c>
      <c r="B68" s="92"/>
      <c r="C68" s="14"/>
      <c r="D68" s="16"/>
      <c r="E68" s="16"/>
      <c r="F68" s="16"/>
      <c r="G68" s="89" t="s">
        <v>17</v>
      </c>
      <c r="H68" s="89"/>
      <c r="I68" s="15"/>
      <c r="J68" s="60" t="s">
        <v>43</v>
      </c>
      <c r="K68" s="60"/>
      <c r="L68" s="60"/>
      <c r="M68" s="60"/>
      <c r="N68" s="60"/>
      <c r="O68" s="61"/>
      <c r="P68" s="61"/>
      <c r="Q68" s="61"/>
      <c r="R68" s="61"/>
      <c r="S68" s="59"/>
      <c r="T68" s="59"/>
      <c r="U68" s="59"/>
      <c r="V68" s="59"/>
      <c r="W68" s="59"/>
      <c r="X68" s="59"/>
      <c r="Y68" s="59"/>
      <c r="Z68" s="59"/>
      <c r="AA68" s="59"/>
    </row>
    <row r="69" spans="1:27" ht="24" customHeight="1">
      <c r="A69" s="90" t="s">
        <v>40</v>
      </c>
      <c r="B69" s="90"/>
      <c r="C69" s="84"/>
      <c r="D69" s="85"/>
      <c r="E69" s="85"/>
      <c r="F69" s="85"/>
      <c r="G69" s="91" t="s">
        <v>17</v>
      </c>
      <c r="H69" s="91"/>
      <c r="I69" s="80"/>
      <c r="J69" s="87" t="s">
        <v>46</v>
      </c>
      <c r="K69" s="87"/>
      <c r="L69" s="87"/>
      <c r="M69" s="87"/>
      <c r="N69" s="87"/>
      <c r="O69" s="87"/>
      <c r="P69" s="87"/>
      <c r="Q69" s="87"/>
      <c r="R69" s="87"/>
      <c r="S69" s="87"/>
      <c r="T69" s="17"/>
      <c r="U69" s="17"/>
      <c r="V69" s="17"/>
      <c r="W69" s="59"/>
      <c r="X69" s="59"/>
      <c r="Y69" s="59"/>
      <c r="Z69" s="59"/>
      <c r="AA69" s="59"/>
    </row>
    <row r="70" spans="1:27" ht="25.5" customHeight="1">
      <c r="A70" s="92" t="s">
        <v>45</v>
      </c>
      <c r="B70" s="92"/>
      <c r="C70" s="14"/>
      <c r="D70" s="16"/>
      <c r="E70" s="16"/>
      <c r="F70" s="16"/>
      <c r="G70" s="89" t="s">
        <v>17</v>
      </c>
      <c r="H70" s="89"/>
      <c r="I70" s="15"/>
      <c r="J70" s="87" t="s">
        <v>50</v>
      </c>
      <c r="K70" s="87"/>
      <c r="L70" s="87"/>
      <c r="M70" s="87"/>
      <c r="N70" s="87"/>
      <c r="O70" s="62"/>
      <c r="P70" s="62"/>
      <c r="Q70" s="62"/>
      <c r="R70" s="62"/>
      <c r="S70" s="62"/>
      <c r="T70" s="62"/>
      <c r="U70" s="62"/>
      <c r="V70" s="62"/>
      <c r="W70" s="59"/>
      <c r="X70" s="59"/>
      <c r="Y70" s="59"/>
      <c r="Z70" s="59"/>
      <c r="AA70" s="59"/>
    </row>
    <row r="71" spans="1:27" ht="25.5" customHeight="1">
      <c r="A71" s="90" t="s">
        <v>49</v>
      </c>
      <c r="B71" s="90"/>
      <c r="C71" s="84"/>
      <c r="D71" s="85"/>
      <c r="E71" s="85"/>
      <c r="F71" s="85"/>
      <c r="G71" s="91" t="s">
        <v>17</v>
      </c>
      <c r="H71" s="91"/>
      <c r="I71" s="80"/>
      <c r="J71" s="88" t="s">
        <v>51</v>
      </c>
      <c r="K71" s="88"/>
      <c r="L71" s="88"/>
      <c r="M71" s="88"/>
      <c r="N71" s="88"/>
      <c r="O71" s="87"/>
      <c r="P71" s="87"/>
      <c r="Q71" s="69"/>
      <c r="R71" s="69"/>
      <c r="S71" s="69"/>
      <c r="T71" s="69"/>
      <c r="U71" s="69"/>
      <c r="V71" s="69"/>
      <c r="W71" s="59"/>
      <c r="X71" s="59"/>
      <c r="Y71" s="59"/>
      <c r="Z71" s="59"/>
      <c r="AA71" s="59"/>
    </row>
    <row r="72" spans="1:27" ht="12" customHeight="1">
      <c r="A72" s="13"/>
      <c r="B72" s="13"/>
      <c r="C72" s="14"/>
      <c r="D72" s="18"/>
      <c r="E72" s="18"/>
      <c r="F72" s="16"/>
      <c r="G72" s="15"/>
      <c r="H72" s="15"/>
      <c r="I72" s="15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59"/>
      <c r="X72" s="59"/>
      <c r="Y72" s="59"/>
      <c r="Z72" s="59"/>
      <c r="AA72" s="59"/>
    </row>
    <row r="73" spans="1:27" ht="12.75">
      <c r="A73" s="63" t="s">
        <v>47</v>
      </c>
      <c r="B73" s="13"/>
      <c r="C73" s="14"/>
      <c r="D73" s="15"/>
      <c r="E73" s="15"/>
      <c r="F73" s="16"/>
      <c r="G73" s="15"/>
      <c r="H73" s="15"/>
      <c r="I73" s="15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spans="1:27" s="64" customFormat="1" ht="25.5" customHeight="1">
      <c r="A74" s="86" t="s">
        <v>5</v>
      </c>
      <c r="B74" s="86"/>
      <c r="C74" s="82"/>
      <c r="D74" s="83"/>
      <c r="E74" s="83"/>
      <c r="F74" s="83"/>
      <c r="G74" s="113" t="s">
        <v>17</v>
      </c>
      <c r="H74" s="113"/>
      <c r="I74" s="81"/>
      <c r="J74" s="87" t="s">
        <v>48</v>
      </c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59"/>
      <c r="X74" s="59"/>
      <c r="Y74" s="59"/>
      <c r="Z74" s="59"/>
      <c r="AA74" s="59"/>
    </row>
    <row r="75" spans="1:27" s="64" customFormat="1" ht="25.5" customHeight="1">
      <c r="A75" s="13"/>
      <c r="B75" s="13"/>
      <c r="C75" s="14"/>
      <c r="D75" s="15"/>
      <c r="E75" s="15"/>
      <c r="F75" s="16"/>
      <c r="G75" s="15"/>
      <c r="H75" s="15"/>
      <c r="I75" s="15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59"/>
      <c r="X75" s="59"/>
      <c r="Y75" s="59"/>
      <c r="Z75" s="59"/>
      <c r="AA75" s="59"/>
    </row>
    <row r="76" spans="1:27" s="64" customFormat="1" ht="25.5" customHeight="1">
      <c r="A76" s="13"/>
      <c r="B76" s="13"/>
      <c r="C76" s="14"/>
      <c r="D76" s="15"/>
      <c r="E76" s="15"/>
      <c r="F76" s="16"/>
      <c r="G76" s="15"/>
      <c r="H76" s="15"/>
      <c r="I76" s="15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59"/>
      <c r="X76" s="59"/>
      <c r="Y76" s="59"/>
      <c r="Z76" s="59"/>
      <c r="AA76" s="59"/>
    </row>
    <row r="77" spans="1:27" s="64" customFormat="1" ht="25.5" customHeight="1">
      <c r="A77" s="13"/>
      <c r="B77" s="13"/>
      <c r="C77" s="14"/>
      <c r="D77" s="15"/>
      <c r="E77" s="15"/>
      <c r="F77" s="16"/>
      <c r="G77" s="15"/>
      <c r="H77" s="15"/>
      <c r="I77" s="1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59"/>
      <c r="X77" s="59"/>
      <c r="Y77" s="59"/>
      <c r="Z77" s="59"/>
      <c r="AA77" s="59"/>
    </row>
    <row r="78" spans="1:23" s="64" customFormat="1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2"/>
      <c r="P78" s="22"/>
      <c r="Q78" s="22"/>
      <c r="R78" s="22"/>
      <c r="S78" s="22"/>
      <c r="T78" s="22"/>
      <c r="U78" s="22"/>
      <c r="V78" s="47"/>
      <c r="W78" s="47"/>
    </row>
    <row r="79" spans="1:23" ht="18.75">
      <c r="A79" s="65" t="s">
        <v>52</v>
      </c>
      <c r="B79" s="65"/>
      <c r="C79" s="65"/>
      <c r="D79" s="66"/>
      <c r="E79" s="66"/>
      <c r="F79" s="66"/>
      <c r="G79" s="66"/>
      <c r="H79" s="66"/>
      <c r="I79" s="66"/>
      <c r="J79" s="66" t="s">
        <v>53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7"/>
      <c r="W79" s="47"/>
    </row>
  </sheetData>
  <sheetProtection/>
  <mergeCells count="52">
    <mergeCell ref="P1:W1"/>
    <mergeCell ref="G74:H74"/>
    <mergeCell ref="J74:V74"/>
    <mergeCell ref="A63:B63"/>
    <mergeCell ref="A64:B64"/>
    <mergeCell ref="A70:B70"/>
    <mergeCell ref="A66:B66"/>
    <mergeCell ref="G66:H66"/>
    <mergeCell ref="A65:B65"/>
    <mergeCell ref="G65:H65"/>
    <mergeCell ref="J39:K39"/>
    <mergeCell ref="K51:R51"/>
    <mergeCell ref="A39:I39"/>
    <mergeCell ref="J71:P71"/>
    <mergeCell ref="G57:H57"/>
    <mergeCell ref="G59:H59"/>
    <mergeCell ref="G58:H58"/>
    <mergeCell ref="G56:H56"/>
    <mergeCell ref="G60:H60"/>
    <mergeCell ref="G64:H64"/>
    <mergeCell ref="A3:W3"/>
    <mergeCell ref="V5:V6"/>
    <mergeCell ref="W5:W6"/>
    <mergeCell ref="A38:I38"/>
    <mergeCell ref="J38:K38"/>
    <mergeCell ref="B5:R5"/>
    <mergeCell ref="A53:B53"/>
    <mergeCell ref="G63:H63"/>
    <mergeCell ref="G62:H62"/>
    <mergeCell ref="G53:H53"/>
    <mergeCell ref="A55:B55"/>
    <mergeCell ref="G55:H55"/>
    <mergeCell ref="A54:B54"/>
    <mergeCell ref="G54:H54"/>
    <mergeCell ref="A71:B71"/>
    <mergeCell ref="G71:H71"/>
    <mergeCell ref="G69:H69"/>
    <mergeCell ref="G52:H52"/>
    <mergeCell ref="J52:L52"/>
    <mergeCell ref="G67:H67"/>
    <mergeCell ref="A68:B68"/>
    <mergeCell ref="G68:H68"/>
    <mergeCell ref="A67:B67"/>
    <mergeCell ref="A61:B61"/>
    <mergeCell ref="J70:N70"/>
    <mergeCell ref="J62:P62"/>
    <mergeCell ref="J61:R61"/>
    <mergeCell ref="J69:S69"/>
    <mergeCell ref="G70:H70"/>
    <mergeCell ref="A69:B69"/>
    <mergeCell ref="G61:H61"/>
    <mergeCell ref="A62:B6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3" sqref="G3:G16"/>
    </sheetView>
  </sheetViews>
  <sheetFormatPr defaultColWidth="9.140625" defaultRowHeight="12.75"/>
  <cols>
    <col min="1" max="1" width="20.8515625" style="0" customWidth="1"/>
    <col min="3" max="3" width="22.00390625" style="0" customWidth="1"/>
    <col min="4" max="4" width="12.421875" style="0" customWidth="1"/>
    <col min="5" max="5" width="15.00390625" style="0" customWidth="1"/>
  </cols>
  <sheetData>
    <row r="1" spans="1:5" ht="12.75">
      <c r="A1" t="s">
        <v>54</v>
      </c>
      <c r="B1" t="s">
        <v>55</v>
      </c>
      <c r="C1" t="s">
        <v>56</v>
      </c>
      <c r="D1" t="s">
        <v>57</v>
      </c>
      <c r="E1" t="s">
        <v>58</v>
      </c>
    </row>
    <row r="2" spans="1:7" ht="12.75">
      <c r="A2">
        <v>102185</v>
      </c>
      <c r="B2" s="23">
        <v>0.00548</v>
      </c>
      <c r="C2">
        <v>6925</v>
      </c>
      <c r="D2">
        <f>A2*B2</f>
        <v>559.9738</v>
      </c>
      <c r="E2">
        <f>C2+D2</f>
        <v>7484.9738</v>
      </c>
      <c r="F2">
        <v>0.702804</v>
      </c>
      <c r="G2">
        <f>ROUND(E2/F2,0)</f>
        <v>10650</v>
      </c>
    </row>
    <row r="3" spans="1:7" ht="12.75">
      <c r="A3">
        <f>A2-C2</f>
        <v>95260</v>
      </c>
      <c r="B3" s="23">
        <v>0.00548</v>
      </c>
      <c r="C3">
        <v>6925</v>
      </c>
      <c r="D3">
        <f aca="true" t="shared" si="0" ref="D3:D23">A3*B3</f>
        <v>522.0247999999999</v>
      </c>
      <c r="E3">
        <f aca="true" t="shared" si="1" ref="E3:E23">C3+D3</f>
        <v>7447.0248</v>
      </c>
      <c r="F3">
        <v>0.702804</v>
      </c>
      <c r="G3">
        <f aca="true" t="shared" si="2" ref="G3:G23">ROUND(E3/F3,0)</f>
        <v>10596</v>
      </c>
    </row>
    <row r="4" spans="1:7" ht="12.75">
      <c r="A4">
        <f aca="true" t="shared" si="3" ref="A4:A16">A3-C3</f>
        <v>88335</v>
      </c>
      <c r="B4" s="23">
        <v>0.00548</v>
      </c>
      <c r="C4">
        <v>6925</v>
      </c>
      <c r="D4">
        <f t="shared" si="0"/>
        <v>484.07579999999996</v>
      </c>
      <c r="E4">
        <f t="shared" si="1"/>
        <v>7409.0758</v>
      </c>
      <c r="F4">
        <v>0.702804</v>
      </c>
      <c r="G4">
        <f t="shared" si="2"/>
        <v>10542</v>
      </c>
    </row>
    <row r="5" spans="1:7" ht="12.75">
      <c r="A5">
        <f t="shared" si="3"/>
        <v>81410</v>
      </c>
      <c r="B5" s="23">
        <v>0.00548</v>
      </c>
      <c r="C5">
        <v>6925</v>
      </c>
      <c r="D5">
        <f t="shared" si="0"/>
        <v>446.12679999999995</v>
      </c>
      <c r="E5">
        <f t="shared" si="1"/>
        <v>7371.1268</v>
      </c>
      <c r="F5">
        <v>0.702804</v>
      </c>
      <c r="G5">
        <f t="shared" si="2"/>
        <v>10488</v>
      </c>
    </row>
    <row r="6" spans="1:7" ht="12.75">
      <c r="A6">
        <f t="shared" si="3"/>
        <v>74485</v>
      </c>
      <c r="B6" s="23">
        <v>0.00548</v>
      </c>
      <c r="C6">
        <v>6925</v>
      </c>
      <c r="D6">
        <f t="shared" si="0"/>
        <v>408.1778</v>
      </c>
      <c r="E6">
        <f t="shared" si="1"/>
        <v>7333.1778</v>
      </c>
      <c r="F6">
        <v>0.702804</v>
      </c>
      <c r="G6">
        <f t="shared" si="2"/>
        <v>10434</v>
      </c>
    </row>
    <row r="7" spans="1:7" ht="12.75">
      <c r="A7">
        <f t="shared" si="3"/>
        <v>67560</v>
      </c>
      <c r="B7" s="23">
        <v>0.00548</v>
      </c>
      <c r="C7">
        <v>6925</v>
      </c>
      <c r="D7">
        <f t="shared" si="0"/>
        <v>370.2288</v>
      </c>
      <c r="E7">
        <f t="shared" si="1"/>
        <v>7295.2288</v>
      </c>
      <c r="F7">
        <v>0.702804</v>
      </c>
      <c r="G7">
        <f t="shared" si="2"/>
        <v>10380</v>
      </c>
    </row>
    <row r="8" spans="1:7" ht="12.75">
      <c r="A8">
        <f t="shared" si="3"/>
        <v>60635</v>
      </c>
      <c r="B8" s="23">
        <v>0.00548</v>
      </c>
      <c r="C8">
        <v>6925</v>
      </c>
      <c r="D8">
        <f t="shared" si="0"/>
        <v>332.27979999999997</v>
      </c>
      <c r="E8">
        <f t="shared" si="1"/>
        <v>7257.2798</v>
      </c>
      <c r="F8">
        <v>0.702804</v>
      </c>
      <c r="G8">
        <f t="shared" si="2"/>
        <v>10326</v>
      </c>
    </row>
    <row r="9" spans="1:7" ht="12.75">
      <c r="A9">
        <f t="shared" si="3"/>
        <v>53710</v>
      </c>
      <c r="B9" s="23">
        <v>0.00548</v>
      </c>
      <c r="C9">
        <v>6925</v>
      </c>
      <c r="D9">
        <f t="shared" si="0"/>
        <v>294.33079999999995</v>
      </c>
      <c r="E9">
        <f t="shared" si="1"/>
        <v>7219.3308</v>
      </c>
      <c r="F9">
        <v>0.702804</v>
      </c>
      <c r="G9">
        <f t="shared" si="2"/>
        <v>10272</v>
      </c>
    </row>
    <row r="10" spans="1:7" ht="12.75">
      <c r="A10">
        <f t="shared" si="3"/>
        <v>46785</v>
      </c>
      <c r="B10" s="23">
        <v>0.00548</v>
      </c>
      <c r="C10">
        <v>6925</v>
      </c>
      <c r="D10">
        <f t="shared" si="0"/>
        <v>256.3818</v>
      </c>
      <c r="E10">
        <f t="shared" si="1"/>
        <v>7181.3818</v>
      </c>
      <c r="F10">
        <v>0.702804</v>
      </c>
      <c r="G10">
        <f t="shared" si="2"/>
        <v>10218</v>
      </c>
    </row>
    <row r="11" spans="1:7" ht="12.75">
      <c r="A11">
        <f t="shared" si="3"/>
        <v>39860</v>
      </c>
      <c r="B11" s="23">
        <v>0.00548</v>
      </c>
      <c r="C11">
        <v>6925</v>
      </c>
      <c r="D11">
        <f t="shared" si="0"/>
        <v>218.4328</v>
      </c>
      <c r="E11">
        <f t="shared" si="1"/>
        <v>7143.4328</v>
      </c>
      <c r="F11">
        <v>0.702804</v>
      </c>
      <c r="G11">
        <f t="shared" si="2"/>
        <v>10164</v>
      </c>
    </row>
    <row r="12" spans="1:7" ht="12.75">
      <c r="A12">
        <f t="shared" si="3"/>
        <v>32935</v>
      </c>
      <c r="B12" s="23">
        <v>0.00548</v>
      </c>
      <c r="C12">
        <v>6925</v>
      </c>
      <c r="D12">
        <f t="shared" si="0"/>
        <v>180.48379999999997</v>
      </c>
      <c r="E12">
        <f t="shared" si="1"/>
        <v>7105.4838</v>
      </c>
      <c r="F12">
        <v>0.702804</v>
      </c>
      <c r="G12">
        <f t="shared" si="2"/>
        <v>10110</v>
      </c>
    </row>
    <row r="13" spans="1:7" ht="12.75">
      <c r="A13">
        <f t="shared" si="3"/>
        <v>26010</v>
      </c>
      <c r="B13" s="23">
        <v>0.00548</v>
      </c>
      <c r="C13">
        <v>6925</v>
      </c>
      <c r="D13">
        <f t="shared" si="0"/>
        <v>142.5348</v>
      </c>
      <c r="E13">
        <f t="shared" si="1"/>
        <v>7067.5348</v>
      </c>
      <c r="F13">
        <v>0.702804</v>
      </c>
      <c r="G13">
        <f t="shared" si="2"/>
        <v>10056</v>
      </c>
    </row>
    <row r="14" spans="1:7" ht="12.75">
      <c r="A14">
        <f t="shared" si="3"/>
        <v>19085</v>
      </c>
      <c r="B14" s="23">
        <v>0.00548</v>
      </c>
      <c r="C14">
        <v>6925</v>
      </c>
      <c r="D14">
        <f t="shared" si="0"/>
        <v>104.58579999999999</v>
      </c>
      <c r="E14">
        <f t="shared" si="1"/>
        <v>7029.5858</v>
      </c>
      <c r="F14">
        <v>0.702804</v>
      </c>
      <c r="G14">
        <f t="shared" si="2"/>
        <v>10002</v>
      </c>
    </row>
    <row r="15" spans="1:7" ht="12.75">
      <c r="A15">
        <f t="shared" si="3"/>
        <v>12160</v>
      </c>
      <c r="B15" s="23">
        <v>0.00548</v>
      </c>
      <c r="C15">
        <v>6925</v>
      </c>
      <c r="D15">
        <f t="shared" si="0"/>
        <v>66.6368</v>
      </c>
      <c r="E15">
        <f t="shared" si="1"/>
        <v>6991.6368</v>
      </c>
      <c r="F15">
        <v>0.702804</v>
      </c>
      <c r="G15">
        <f t="shared" si="2"/>
        <v>9948</v>
      </c>
    </row>
    <row r="16" spans="1:7" ht="12.75">
      <c r="A16">
        <f t="shared" si="3"/>
        <v>5235</v>
      </c>
      <c r="B16" s="23">
        <v>0.00548</v>
      </c>
      <c r="C16">
        <v>6925</v>
      </c>
      <c r="D16">
        <f t="shared" si="0"/>
        <v>28.6878</v>
      </c>
      <c r="E16">
        <f t="shared" si="1"/>
        <v>6953.6878</v>
      </c>
      <c r="F16">
        <v>0.702804</v>
      </c>
      <c r="G16">
        <f t="shared" si="2"/>
        <v>9894</v>
      </c>
    </row>
    <row r="17" spans="2:7" ht="12.75">
      <c r="B17" s="23">
        <v>0.00606</v>
      </c>
      <c r="D17">
        <f t="shared" si="0"/>
        <v>0</v>
      </c>
      <c r="E17">
        <f t="shared" si="1"/>
        <v>0</v>
      </c>
      <c r="F17">
        <v>0.702804</v>
      </c>
      <c r="G17">
        <f t="shared" si="2"/>
        <v>0</v>
      </c>
    </row>
    <row r="18" spans="2:7" ht="12.75">
      <c r="B18" s="23">
        <v>0.00606</v>
      </c>
      <c r="D18">
        <f t="shared" si="0"/>
        <v>0</v>
      </c>
      <c r="E18">
        <f t="shared" si="1"/>
        <v>0</v>
      </c>
      <c r="F18">
        <v>0.702804</v>
      </c>
      <c r="G18">
        <f t="shared" si="2"/>
        <v>0</v>
      </c>
    </row>
    <row r="19" spans="2:7" ht="12.75">
      <c r="B19" s="23">
        <v>0.00606</v>
      </c>
      <c r="D19">
        <f t="shared" si="0"/>
        <v>0</v>
      </c>
      <c r="E19">
        <f t="shared" si="1"/>
        <v>0</v>
      </c>
      <c r="F19">
        <v>0.702804</v>
      </c>
      <c r="G19">
        <f t="shared" si="2"/>
        <v>0</v>
      </c>
    </row>
    <row r="20" spans="2:7" ht="12.75">
      <c r="B20" s="23">
        <v>0.00606</v>
      </c>
      <c r="D20">
        <f t="shared" si="0"/>
        <v>0</v>
      </c>
      <c r="E20">
        <f t="shared" si="1"/>
        <v>0</v>
      </c>
      <c r="F20">
        <v>0.702804</v>
      </c>
      <c r="G20">
        <f t="shared" si="2"/>
        <v>0</v>
      </c>
    </row>
    <row r="21" spans="2:7" ht="12.75">
      <c r="B21" s="23">
        <v>0.00606</v>
      </c>
      <c r="D21">
        <f t="shared" si="0"/>
        <v>0</v>
      </c>
      <c r="E21">
        <f t="shared" si="1"/>
        <v>0</v>
      </c>
      <c r="F21">
        <v>0.702804</v>
      </c>
      <c r="G21">
        <f t="shared" si="2"/>
        <v>0</v>
      </c>
    </row>
    <row r="22" spans="2:7" ht="12.75">
      <c r="B22" s="23">
        <v>0.00606</v>
      </c>
      <c r="D22">
        <f t="shared" si="0"/>
        <v>0</v>
      </c>
      <c r="E22">
        <f t="shared" si="1"/>
        <v>0</v>
      </c>
      <c r="F22">
        <v>0.702804</v>
      </c>
      <c r="G22">
        <f t="shared" si="2"/>
        <v>0</v>
      </c>
    </row>
    <row r="23" spans="2:7" ht="12.75">
      <c r="B23" s="23">
        <v>0.00606</v>
      </c>
      <c r="D23">
        <f t="shared" si="0"/>
        <v>0</v>
      </c>
      <c r="E23">
        <f t="shared" si="1"/>
        <v>0</v>
      </c>
      <c r="F23">
        <v>0.702804</v>
      </c>
      <c r="G23">
        <f t="shared" si="2"/>
        <v>0</v>
      </c>
    </row>
    <row r="24" ht="12.75">
      <c r="B24" s="23">
        <v>0.00606</v>
      </c>
    </row>
    <row r="25" ht="12.75">
      <c r="B25" s="23">
        <v>0.00606</v>
      </c>
    </row>
    <row r="26" ht="12.75">
      <c r="B26" s="23">
        <v>0.00606</v>
      </c>
    </row>
    <row r="27" ht="12.75">
      <c r="B27" s="23">
        <v>0.00606</v>
      </c>
    </row>
    <row r="28" ht="12.75">
      <c r="B28" s="23">
        <v>0.00606</v>
      </c>
    </row>
    <row r="29" ht="12.75">
      <c r="B29" s="23">
        <v>0.00606</v>
      </c>
    </row>
    <row r="30" ht="12.75">
      <c r="B30" s="23">
        <v>0.00606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Arvis Upīts</cp:lastModifiedBy>
  <cp:lastPrinted>2015-02-23T11:00:23Z</cp:lastPrinted>
  <dcterms:created xsi:type="dcterms:W3CDTF">2012-01-25T07:15:21Z</dcterms:created>
  <dcterms:modified xsi:type="dcterms:W3CDTF">2015-07-08T12:41:07Z</dcterms:modified>
  <cp:category/>
  <cp:version/>
  <cp:contentType/>
  <cp:contentStatus/>
</cp:coreProperties>
</file>